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orrievanderEnde\Desktop\cocreaties federatie\"/>
    </mc:Choice>
  </mc:AlternateContent>
  <xr:revisionPtr revIDLastSave="0" documentId="8_{2E50CFAC-AAC2-4B15-BA41-29CEFA4FACB3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Vb Begroting" sheetId="1" r:id="rId1"/>
    <sheet name="vb Urenstaat" sheetId="2" r:id="rId2"/>
    <sheet name="vb Weekplan" sheetId="3" r:id="rId3"/>
    <sheet name="Vb Beheerritme" sheetId="4" r:id="rId4"/>
  </sheets>
  <definedNames>
    <definedName name="_xlnm.Print_Area" localSheetId="0">'Vb Begroting'!$A$1:$N$61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I25" i="2"/>
  <c r="H25" i="2"/>
  <c r="G25" i="2"/>
  <c r="F25" i="2"/>
  <c r="BA58" i="1"/>
  <c r="G15" i="1"/>
  <c r="I15" i="1"/>
  <c r="M15" i="1"/>
  <c r="AH15" i="1"/>
  <c r="AD15" i="1"/>
  <c r="Z15" i="1"/>
  <c r="V15" i="1"/>
  <c r="AI15" i="1"/>
  <c r="N15" i="1"/>
  <c r="AY15" i="1"/>
  <c r="AU15" i="1"/>
  <c r="AQ15" i="1"/>
  <c r="AM15" i="1"/>
  <c r="AZ15" i="1"/>
  <c r="O15" i="1"/>
  <c r="P15" i="1"/>
  <c r="M16" i="1"/>
  <c r="AH16" i="1"/>
  <c r="AD16" i="1"/>
  <c r="Z16" i="1"/>
  <c r="V16" i="1"/>
  <c r="AI16" i="1"/>
  <c r="N16" i="1"/>
  <c r="AY16" i="1"/>
  <c r="AU16" i="1"/>
  <c r="AQ16" i="1"/>
  <c r="AM16" i="1"/>
  <c r="AZ16" i="1"/>
  <c r="O16" i="1"/>
  <c r="P16" i="1"/>
  <c r="M17" i="1"/>
  <c r="N17" i="1"/>
  <c r="O17" i="1"/>
  <c r="P17" i="1"/>
  <c r="M18" i="1"/>
  <c r="N18" i="1"/>
  <c r="O18" i="1"/>
  <c r="P18" i="1"/>
  <c r="P19" i="1"/>
  <c r="G21" i="1"/>
  <c r="I21" i="1"/>
  <c r="M21" i="1"/>
  <c r="AH21" i="1"/>
  <c r="AD21" i="1"/>
  <c r="Z21" i="1"/>
  <c r="V21" i="1"/>
  <c r="AI21" i="1"/>
  <c r="N21" i="1"/>
  <c r="AY21" i="1"/>
  <c r="AU21" i="1"/>
  <c r="AQ21" i="1"/>
  <c r="AM21" i="1"/>
  <c r="AZ21" i="1"/>
  <c r="O21" i="1"/>
  <c r="P21" i="1"/>
  <c r="M22" i="1"/>
  <c r="AH22" i="1"/>
  <c r="AD22" i="1"/>
  <c r="Z22" i="1"/>
  <c r="V22" i="1"/>
  <c r="AI22" i="1"/>
  <c r="N22" i="1"/>
  <c r="AY22" i="1"/>
  <c r="AU22" i="1"/>
  <c r="AQ22" i="1"/>
  <c r="AM22" i="1"/>
  <c r="AZ22" i="1"/>
  <c r="O22" i="1"/>
  <c r="P22" i="1"/>
  <c r="M23" i="1"/>
  <c r="N23" i="1"/>
  <c r="O23" i="1"/>
  <c r="P23" i="1"/>
  <c r="M24" i="1"/>
  <c r="N24" i="1"/>
  <c r="O24" i="1"/>
  <c r="P24" i="1"/>
  <c r="P25" i="1"/>
  <c r="G27" i="1"/>
  <c r="I27" i="1"/>
  <c r="M27" i="1"/>
  <c r="AH27" i="1"/>
  <c r="AD27" i="1"/>
  <c r="Z27" i="1"/>
  <c r="V27" i="1"/>
  <c r="AI27" i="1"/>
  <c r="N27" i="1"/>
  <c r="AY27" i="1"/>
  <c r="AU27" i="1"/>
  <c r="AQ27" i="1"/>
  <c r="AM27" i="1"/>
  <c r="AZ27" i="1"/>
  <c r="O27" i="1"/>
  <c r="P27" i="1"/>
  <c r="M28" i="1"/>
  <c r="AH28" i="1"/>
  <c r="AD28" i="1"/>
  <c r="Z28" i="1"/>
  <c r="V28" i="1"/>
  <c r="AI28" i="1"/>
  <c r="N28" i="1"/>
  <c r="AY28" i="1"/>
  <c r="AU28" i="1"/>
  <c r="AQ28" i="1"/>
  <c r="AM28" i="1"/>
  <c r="AZ28" i="1"/>
  <c r="O28" i="1"/>
  <c r="P28" i="1"/>
  <c r="M29" i="1"/>
  <c r="N29" i="1"/>
  <c r="O29" i="1"/>
  <c r="P29" i="1"/>
  <c r="M30" i="1"/>
  <c r="N30" i="1"/>
  <c r="O30" i="1"/>
  <c r="P30" i="1"/>
  <c r="P31" i="1"/>
  <c r="H33" i="1"/>
  <c r="J33" i="1"/>
  <c r="K33" i="1"/>
  <c r="M33" i="1"/>
  <c r="AH33" i="1"/>
  <c r="AD33" i="1"/>
  <c r="Z33" i="1"/>
  <c r="V33" i="1"/>
  <c r="AI33" i="1"/>
  <c r="N33" i="1"/>
  <c r="AY33" i="1"/>
  <c r="AU33" i="1"/>
  <c r="AQ33" i="1"/>
  <c r="AM33" i="1"/>
  <c r="AZ33" i="1"/>
  <c r="O33" i="1"/>
  <c r="P33" i="1"/>
  <c r="K34" i="1"/>
  <c r="M34" i="1"/>
  <c r="AH34" i="1"/>
  <c r="AD34" i="1"/>
  <c r="Z34" i="1"/>
  <c r="V34" i="1"/>
  <c r="AI34" i="1"/>
  <c r="N34" i="1"/>
  <c r="AY34" i="1"/>
  <c r="AU34" i="1"/>
  <c r="AQ34" i="1"/>
  <c r="AM34" i="1"/>
  <c r="AZ34" i="1"/>
  <c r="O34" i="1"/>
  <c r="P34" i="1"/>
  <c r="M35" i="1"/>
  <c r="N35" i="1"/>
  <c r="O35" i="1"/>
  <c r="P35" i="1"/>
  <c r="K36" i="1"/>
  <c r="M36" i="1"/>
  <c r="N36" i="1"/>
  <c r="O36" i="1"/>
  <c r="P36" i="1"/>
  <c r="P37" i="1"/>
  <c r="H39" i="1"/>
  <c r="I39" i="1"/>
  <c r="K39" i="1"/>
  <c r="M39" i="1"/>
  <c r="AH39" i="1"/>
  <c r="AD39" i="1"/>
  <c r="Z39" i="1"/>
  <c r="V39" i="1"/>
  <c r="AI39" i="1"/>
  <c r="N39" i="1"/>
  <c r="AY39" i="1"/>
  <c r="AU39" i="1"/>
  <c r="AQ39" i="1"/>
  <c r="AM39" i="1"/>
  <c r="AZ39" i="1"/>
  <c r="O39" i="1"/>
  <c r="P39" i="1"/>
  <c r="H40" i="1"/>
  <c r="K40" i="1"/>
  <c r="M40" i="1"/>
  <c r="AH40" i="1"/>
  <c r="AD40" i="1"/>
  <c r="Z40" i="1"/>
  <c r="V40" i="1"/>
  <c r="AI40" i="1"/>
  <c r="N40" i="1"/>
  <c r="AY40" i="1"/>
  <c r="AU40" i="1"/>
  <c r="AQ40" i="1"/>
  <c r="AM40" i="1"/>
  <c r="AZ40" i="1"/>
  <c r="O40" i="1"/>
  <c r="P40" i="1"/>
  <c r="M41" i="1"/>
  <c r="N41" i="1"/>
  <c r="O41" i="1"/>
  <c r="P41" i="1"/>
  <c r="H42" i="1"/>
  <c r="I42" i="1"/>
  <c r="K42" i="1"/>
  <c r="M42" i="1"/>
  <c r="N42" i="1"/>
  <c r="O42" i="1"/>
  <c r="P42" i="1"/>
  <c r="P43" i="1"/>
  <c r="H45" i="1"/>
  <c r="I45" i="1"/>
  <c r="K45" i="1"/>
  <c r="M45" i="1"/>
  <c r="AH45" i="1"/>
  <c r="AD45" i="1"/>
  <c r="Z45" i="1"/>
  <c r="V45" i="1"/>
  <c r="AI45" i="1"/>
  <c r="N45" i="1"/>
  <c r="AY45" i="1"/>
  <c r="AU45" i="1"/>
  <c r="AQ45" i="1"/>
  <c r="AM45" i="1"/>
  <c r="AZ45" i="1"/>
  <c r="O45" i="1"/>
  <c r="P45" i="1"/>
  <c r="H46" i="1"/>
  <c r="K46" i="1"/>
  <c r="M46" i="1"/>
  <c r="AH46" i="1"/>
  <c r="AD46" i="1"/>
  <c r="Z46" i="1"/>
  <c r="V46" i="1"/>
  <c r="AI46" i="1"/>
  <c r="N46" i="1"/>
  <c r="AY46" i="1"/>
  <c r="AU46" i="1"/>
  <c r="AQ46" i="1"/>
  <c r="AM46" i="1"/>
  <c r="AZ46" i="1"/>
  <c r="O46" i="1"/>
  <c r="P46" i="1"/>
  <c r="M47" i="1"/>
  <c r="N47" i="1"/>
  <c r="O47" i="1"/>
  <c r="P47" i="1"/>
  <c r="H48" i="1"/>
  <c r="I48" i="1"/>
  <c r="K48" i="1"/>
  <c r="M48" i="1"/>
  <c r="N48" i="1"/>
  <c r="O48" i="1"/>
  <c r="P48" i="1"/>
  <c r="P49" i="1"/>
  <c r="G51" i="1"/>
  <c r="I51" i="1"/>
  <c r="M51" i="1"/>
  <c r="AH51" i="1"/>
  <c r="AD51" i="1"/>
  <c r="Z51" i="1"/>
  <c r="V51" i="1"/>
  <c r="AI51" i="1"/>
  <c r="N51" i="1"/>
  <c r="AY51" i="1"/>
  <c r="AU51" i="1"/>
  <c r="AQ51" i="1"/>
  <c r="AM51" i="1"/>
  <c r="AZ51" i="1"/>
  <c r="O51" i="1"/>
  <c r="P51" i="1"/>
  <c r="M52" i="1"/>
  <c r="AH52" i="1"/>
  <c r="AD52" i="1"/>
  <c r="Z52" i="1"/>
  <c r="V52" i="1"/>
  <c r="AI52" i="1"/>
  <c r="N52" i="1"/>
  <c r="AY52" i="1"/>
  <c r="AU52" i="1"/>
  <c r="AQ52" i="1"/>
  <c r="AM52" i="1"/>
  <c r="AZ52" i="1"/>
  <c r="O52" i="1"/>
  <c r="P52" i="1"/>
  <c r="M53" i="1"/>
  <c r="N53" i="1"/>
  <c r="O53" i="1"/>
  <c r="P53" i="1"/>
  <c r="H54" i="1"/>
  <c r="I54" i="1"/>
  <c r="M54" i="1"/>
  <c r="N54" i="1"/>
  <c r="O54" i="1"/>
  <c r="P54" i="1"/>
  <c r="P55" i="1"/>
  <c r="P58" i="1"/>
  <c r="O19" i="1"/>
  <c r="O25" i="1"/>
  <c r="O31" i="1"/>
  <c r="O37" i="1"/>
  <c r="O43" i="1"/>
  <c r="O49" i="1"/>
  <c r="O55" i="1"/>
  <c r="O58" i="1"/>
  <c r="N19" i="1"/>
  <c r="N25" i="1"/>
  <c r="N31" i="1"/>
  <c r="N37" i="1"/>
  <c r="N43" i="1"/>
  <c r="N49" i="1"/>
  <c r="N55" i="1"/>
  <c r="N58" i="1"/>
  <c r="M19" i="1"/>
  <c r="M25" i="1"/>
  <c r="M31" i="1"/>
  <c r="M37" i="1"/>
  <c r="M43" i="1"/>
  <c r="M49" i="1"/>
  <c r="M55" i="1"/>
  <c r="M58" i="1"/>
  <c r="K19" i="1"/>
  <c r="K25" i="1"/>
  <c r="K31" i="1"/>
  <c r="K37" i="1"/>
  <c r="K43" i="1"/>
  <c r="K49" i="1"/>
  <c r="K55" i="1"/>
  <c r="K58" i="1"/>
  <c r="J19" i="1"/>
  <c r="J25" i="1"/>
  <c r="J31" i="1"/>
  <c r="J37" i="1"/>
  <c r="J39" i="1"/>
  <c r="J40" i="1"/>
  <c r="J42" i="1"/>
  <c r="J43" i="1"/>
  <c r="J45" i="1"/>
  <c r="J46" i="1"/>
  <c r="J48" i="1"/>
  <c r="J49" i="1"/>
  <c r="J55" i="1"/>
  <c r="J58" i="1"/>
  <c r="I19" i="1"/>
  <c r="I25" i="1"/>
  <c r="I31" i="1"/>
  <c r="I37" i="1"/>
  <c r="I43" i="1"/>
  <c r="I49" i="1"/>
  <c r="I55" i="1"/>
  <c r="I58" i="1"/>
  <c r="H19" i="1"/>
  <c r="H25" i="1"/>
  <c r="H31" i="1"/>
  <c r="H37" i="1"/>
  <c r="H43" i="1"/>
  <c r="H49" i="1"/>
  <c r="H52" i="1"/>
  <c r="H55" i="1"/>
  <c r="H58" i="1"/>
  <c r="G19" i="1"/>
  <c r="G22" i="1"/>
  <c r="G25" i="1"/>
  <c r="G31" i="1"/>
  <c r="G37" i="1"/>
  <c r="G43" i="1"/>
  <c r="G49" i="1"/>
  <c r="G55" i="1"/>
  <c r="G58" i="1"/>
  <c r="AZ55" i="1"/>
  <c r="AY55" i="1"/>
  <c r="AU55" i="1"/>
  <c r="AQ55" i="1"/>
  <c r="AM55" i="1"/>
  <c r="AH55" i="1"/>
  <c r="AD55" i="1"/>
  <c r="Z55" i="1"/>
  <c r="V55" i="1"/>
  <c r="AZ49" i="1"/>
  <c r="AY49" i="1"/>
  <c r="AU49" i="1"/>
  <c r="AQ49" i="1"/>
  <c r="AM49" i="1"/>
  <c r="AH49" i="1"/>
  <c r="AD49" i="1"/>
  <c r="Z49" i="1"/>
  <c r="V49" i="1"/>
  <c r="AZ43" i="1"/>
  <c r="AY43" i="1"/>
  <c r="AU43" i="1"/>
  <c r="AQ43" i="1"/>
  <c r="AM43" i="1"/>
  <c r="AH43" i="1"/>
  <c r="AD43" i="1"/>
  <c r="Z43" i="1"/>
  <c r="V43" i="1"/>
  <c r="AZ37" i="1"/>
  <c r="AY37" i="1"/>
  <c r="AU37" i="1"/>
  <c r="AQ37" i="1"/>
  <c r="AM37" i="1"/>
  <c r="AH37" i="1"/>
  <c r="AD37" i="1"/>
  <c r="Z37" i="1"/>
  <c r="V37" i="1"/>
  <c r="AZ31" i="1"/>
  <c r="AY31" i="1"/>
  <c r="AU31" i="1"/>
  <c r="AQ31" i="1"/>
  <c r="AM31" i="1"/>
  <c r="AH31" i="1"/>
  <c r="AD31" i="1"/>
  <c r="Z31" i="1"/>
  <c r="V31" i="1"/>
  <c r="AZ25" i="1"/>
  <c r="AY25" i="1"/>
  <c r="AU25" i="1"/>
  <c r="AQ25" i="1"/>
  <c r="AM25" i="1"/>
  <c r="AH25" i="1"/>
  <c r="AD25" i="1"/>
  <c r="Z25" i="1"/>
  <c r="V25" i="1"/>
  <c r="AZ19" i="1"/>
  <c r="AY19" i="1"/>
  <c r="AU19" i="1"/>
  <c r="AQ19" i="1"/>
  <c r="AM19" i="1"/>
  <c r="AH19" i="1"/>
  <c r="AD19" i="1"/>
  <c r="Z19" i="1"/>
  <c r="V19" i="1"/>
  <c r="N5" i="1"/>
  <c r="N6" i="1"/>
  <c r="N7" i="1"/>
  <c r="N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Martijn Hollemans</author>
  </authors>
  <commentList>
    <comment ref="A14" authorId="0" shapeId="0" xr:uid="{00000000-0006-0000-0000-000001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14" authorId="0" shapeId="0" xr:uid="{00000000-0006-0000-0000-000002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14" authorId="0" shapeId="0" xr:uid="{00000000-0006-0000-0000-000003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A20" authorId="0" shapeId="0" xr:uid="{00000000-0006-0000-0000-000004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20" authorId="0" shapeId="0" xr:uid="{00000000-0006-0000-0000-000005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20" authorId="0" shapeId="0" xr:uid="{00000000-0006-0000-0000-000006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A26" authorId="0" shapeId="0" xr:uid="{00000000-0006-0000-0000-000007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26" authorId="0" shapeId="0" xr:uid="{00000000-0006-0000-0000-000008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26" authorId="0" shapeId="0" xr:uid="{00000000-0006-0000-0000-000009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A32" authorId="0" shapeId="0" xr:uid="{00000000-0006-0000-0000-00000A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32" authorId="0" shapeId="0" xr:uid="{00000000-0006-0000-0000-00000B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32" authorId="0" shapeId="0" xr:uid="{00000000-0006-0000-0000-00000C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A38" authorId="0" shapeId="0" xr:uid="{00000000-0006-0000-0000-00000D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38" authorId="0" shapeId="0" xr:uid="{00000000-0006-0000-0000-00000E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38" authorId="0" shapeId="0" xr:uid="{00000000-0006-0000-0000-00000F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A44" authorId="0" shapeId="0" xr:uid="{00000000-0006-0000-0000-000010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44" authorId="0" shapeId="0" xr:uid="{00000000-0006-0000-0000-000011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44" authorId="0" shapeId="0" xr:uid="{00000000-0006-0000-0000-000012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A50" authorId="0" shapeId="0" xr:uid="{00000000-0006-0000-0000-000013000000}">
      <text>
        <r>
          <rPr>
            <sz val="9"/>
            <color indexed="8"/>
            <rFont val="Calibri"/>
            <family val="2"/>
            <scheme val="minor"/>
          </rPr>
          <t>Vul hier de additioneel gewenste software in die optioneel is</t>
        </r>
      </text>
    </comment>
    <comment ref="C50" authorId="0" shapeId="0" xr:uid="{00000000-0006-0000-0000-000014000000}">
      <text>
        <r>
          <rPr>
            <sz val="9"/>
            <color indexed="8"/>
            <rFont val="Calibri"/>
            <family val="2"/>
            <scheme val="minor"/>
          </rPr>
          <t>Vul hier het aantal benodigde licenties of pakketten in</t>
        </r>
      </text>
    </comment>
    <comment ref="F50" authorId="0" shapeId="0" xr:uid="{00000000-0006-0000-0000-000015000000}">
      <text>
        <r>
          <rPr>
            <sz val="9"/>
            <color indexed="8"/>
            <rFont val="Calibri"/>
            <family val="2"/>
            <scheme val="minor"/>
          </rPr>
          <t>Vul in deze kolom de prijs per component in</t>
        </r>
      </text>
    </comment>
    <comment ref="C58" authorId="0" shapeId="0" xr:uid="{00000000-0006-0000-0000-000016000000}">
      <text>
        <r>
          <rPr>
            <sz val="9"/>
            <color indexed="8"/>
            <rFont val="Calibri"/>
            <family val="2"/>
            <scheme val="minor"/>
          </rPr>
          <t>Vul in deze kolom het aantal personen per functie in</t>
        </r>
      </text>
    </comment>
    <comment ref="F58" authorId="0" shapeId="0" xr:uid="{00000000-0006-0000-0000-000017000000}">
      <text>
        <r>
          <rPr>
            <sz val="9"/>
            <color indexed="8"/>
            <rFont val="Calibri"/>
            <family val="2"/>
            <scheme val="minor"/>
          </rPr>
          <t>Vul in deze kolom het aantal te besteden uren per maand in</t>
        </r>
      </text>
    </comment>
  </commentList>
</comments>
</file>

<file path=xl/sharedStrings.xml><?xml version="1.0" encoding="utf-8"?>
<sst xmlns="http://schemas.openxmlformats.org/spreadsheetml/2006/main" count="292" uniqueCount="228">
  <si>
    <t>ProjectBegroting Versterking Basiskader</t>
  </si>
  <si>
    <t xml:space="preserve">Vaststelling </t>
  </si>
  <si>
    <t xml:space="preserve">Datum </t>
  </si>
  <si>
    <t>Verwachte looptijd in weken:</t>
  </si>
  <si>
    <t>(aantal weken)</t>
  </si>
  <si>
    <t>Actualiteit</t>
  </si>
  <si>
    <t>Opdrachtgever:</t>
  </si>
  <si>
    <t xml:space="preserve">VSV </t>
  </si>
  <si>
    <t>Totaal
projectbegroting</t>
  </si>
  <si>
    <t>Dossiernummer ZonMw</t>
  </si>
  <si>
    <t xml:space="preserve">nr. </t>
  </si>
  <si>
    <t xml:space="preserve">Exploitatie </t>
  </si>
  <si>
    <t>Investeringen</t>
  </si>
  <si>
    <t>In kind</t>
  </si>
  <si>
    <t xml:space="preserve">Begroting </t>
  </si>
  <si>
    <t>Realisatie</t>
  </si>
  <si>
    <t xml:space="preserve">Rest </t>
  </si>
  <si>
    <t xml:space="preserve">Realisatie </t>
  </si>
  <si>
    <t>Q1 2025</t>
  </si>
  <si>
    <t>Q2 2025</t>
  </si>
  <si>
    <t>Q3 2025</t>
  </si>
  <si>
    <t>Q4 2025</t>
  </si>
  <si>
    <t>Totaal 2025</t>
  </si>
  <si>
    <t>Q1 2026</t>
  </si>
  <si>
    <t>Q2 2026</t>
  </si>
  <si>
    <t>Q2 2024</t>
  </si>
  <si>
    <t>Q4 2026</t>
  </si>
  <si>
    <t>Totaal 2026</t>
  </si>
  <si>
    <t>Omschrijving</t>
  </si>
  <si>
    <t>Exploitatie</t>
  </si>
  <si>
    <t>Investering</t>
  </si>
  <si>
    <t>Toelichting</t>
  </si>
  <si>
    <t>Realisatie 2025 - 2026</t>
  </si>
  <si>
    <t>Ruimte</t>
  </si>
  <si>
    <t>Factuur</t>
  </si>
  <si>
    <t>jan</t>
  </si>
  <si>
    <t>feb</t>
  </si>
  <si>
    <t>mrt</t>
  </si>
  <si>
    <t>Q1</t>
  </si>
  <si>
    <t>apr</t>
  </si>
  <si>
    <t>mei</t>
  </si>
  <si>
    <t>jun</t>
  </si>
  <si>
    <t>Q2</t>
  </si>
  <si>
    <t>jul</t>
  </si>
  <si>
    <t xml:space="preserve">aug </t>
  </si>
  <si>
    <t>sept</t>
  </si>
  <si>
    <t>Q3</t>
  </si>
  <si>
    <t>okt</t>
  </si>
  <si>
    <t>nov</t>
  </si>
  <si>
    <t>dec</t>
  </si>
  <si>
    <t>Q4</t>
  </si>
  <si>
    <t>Exploit</t>
  </si>
  <si>
    <t>juli</t>
  </si>
  <si>
    <t>aug</t>
  </si>
  <si>
    <t>(excl. BTW)</t>
  </si>
  <si>
    <t>(incl. BTW)</t>
  </si>
  <si>
    <t xml:space="preserve">tlv subsidie </t>
  </si>
  <si>
    <t>Personele kosten</t>
  </si>
  <si>
    <t>samengevat</t>
  </si>
  <si>
    <t xml:space="preserve">1a.Personele kosten (obv inschaling) </t>
  </si>
  <si>
    <t>Aantal maanden</t>
  </si>
  <si>
    <t>FTE %</t>
  </si>
  <si>
    <t xml:space="preserve">Opslag </t>
  </si>
  <si>
    <t xml:space="preserve">Inschaling (maandbedrag) </t>
  </si>
  <si>
    <t xml:space="preserve">(geen btw) </t>
  </si>
  <si>
    <t>(vb) Werkgroep leider Bouwsteen 3</t>
  </si>
  <si>
    <t xml:space="preserve">(mnd x FTE x inschaling) + 40%  </t>
  </si>
  <si>
    <t xml:space="preserve">Subtotaal Personel kosten inschaling </t>
  </si>
  <si>
    <t xml:space="preserve">1b. Personele kosten (obv tarief inhuur) </t>
  </si>
  <si>
    <t>Aantal</t>
  </si>
  <si>
    <t>Prijs p/u excl BTW</t>
  </si>
  <si>
    <t>Prijs per jaar excl.</t>
  </si>
  <si>
    <t>(vb) Projectleider Bouwsteen 1</t>
  </si>
  <si>
    <t>Bestuursinzet</t>
  </si>
  <si>
    <t>Subtotaal Personel kosten inhuur</t>
  </si>
  <si>
    <t>2. Materiele kosten</t>
  </si>
  <si>
    <t>Prijs p/s excl BTW</t>
  </si>
  <si>
    <t xml:space="preserve">(vb) Bouwen website </t>
  </si>
  <si>
    <t xml:space="preserve">Subtotaal Materiele kosten </t>
  </si>
  <si>
    <t>3. Apparatuur kosten</t>
  </si>
  <si>
    <t>afschrijving
termijnen</t>
  </si>
  <si>
    <t>(vb) Apparaat</t>
  </si>
  <si>
    <t>Subtotaal apparatuur</t>
  </si>
  <si>
    <t>4. Implementatie kosten</t>
  </si>
  <si>
    <t>Subtotaal Implementatie kosten</t>
  </si>
  <si>
    <t>5. Overige kosten</t>
  </si>
  <si>
    <t>Subtotaal Overig</t>
  </si>
  <si>
    <t>6. Personele kosten In Kind</t>
  </si>
  <si>
    <t>Rekentarief</t>
  </si>
  <si>
    <t>Geen BTW</t>
  </si>
  <si>
    <t xml:space="preserve">Leden bestuurlijk overleg (Bouwsteen 1) </t>
  </si>
  <si>
    <t>minus</t>
  </si>
  <si>
    <t>Subtotaal Personel kosten In Kind</t>
  </si>
  <si>
    <t>TOTAAL PROJECT</t>
  </si>
  <si>
    <t xml:space="preserve">Tijdregistratie </t>
  </si>
  <si>
    <t xml:space="preserve">Invulinstructie </t>
  </si>
  <si>
    <t>Naam deelnemer</t>
  </si>
  <si>
    <t>A. Bakker</t>
  </si>
  <si>
    <t xml:space="preserve">Organisatie </t>
  </si>
  <si>
    <t>Kraamzorg</t>
  </si>
  <si>
    <t>Uitgangspunten</t>
  </si>
  <si>
    <t xml:space="preserve">Rol </t>
  </si>
  <si>
    <t>Bestuurder</t>
  </si>
  <si>
    <t xml:space="preserve">In het controleprotocol is vermeld dat gecontroleerd wordt op de ingediende begroting inclusief de verwachte uren inzet. </t>
  </si>
  <si>
    <t>Accorderend manager</t>
  </si>
  <si>
    <t xml:space="preserve">(mede bestuurslid) </t>
  </si>
  <si>
    <t>In de ingediende begroting wordt onderscheid gemaakt ten aanzien van inzeturen per:</t>
  </si>
  <si>
    <t xml:space="preserve">-  type medewerker </t>
  </si>
  <si>
    <t>Inhuur of eigen medewerker</t>
  </si>
  <si>
    <t xml:space="preserve">- Bouwsteen </t>
  </si>
  <si>
    <t>bouwsteen 1,2,3, 4</t>
  </si>
  <si>
    <t>- Inzetsoort</t>
  </si>
  <si>
    <t>Deelname aan vergadering / voorbereiding /uitwerken</t>
  </si>
  <si>
    <t>- declaratietype</t>
  </si>
  <si>
    <t>Declarabele uren / in kind uren</t>
  </si>
  <si>
    <t xml:space="preserve">Week </t>
  </si>
  <si>
    <t>Datum</t>
  </si>
  <si>
    <t xml:space="preserve">Declaratietype </t>
  </si>
  <si>
    <t xml:space="preserve">Bouwsteen/
werkgroep </t>
  </si>
  <si>
    <t>Inzetsoort</t>
  </si>
  <si>
    <t>Maandag</t>
  </si>
  <si>
    <t xml:space="preserve">Dinsdag </t>
  </si>
  <si>
    <t xml:space="preserve">Woensdag </t>
  </si>
  <si>
    <t xml:space="preserve">Donderdag </t>
  </si>
  <si>
    <t xml:space="preserve">Vrijdag </t>
  </si>
  <si>
    <t>Declarabel /in kind</t>
  </si>
  <si>
    <t xml:space="preserve"> </t>
  </si>
  <si>
    <t>Voorbeeld</t>
  </si>
  <si>
    <t>week 4</t>
  </si>
  <si>
    <t>20 - 24</t>
  </si>
  <si>
    <t>Declarabel</t>
  </si>
  <si>
    <t xml:space="preserve">Bouwsteen 1 </t>
  </si>
  <si>
    <t>voorbereiden</t>
  </si>
  <si>
    <t xml:space="preserve">week 4 </t>
  </si>
  <si>
    <t>werkgroep kwaliteit</t>
  </si>
  <si>
    <t>Bijeenkomst</t>
  </si>
  <si>
    <t>week 5</t>
  </si>
  <si>
    <t>27 - 31</t>
  </si>
  <si>
    <t>Bestuursoverleg</t>
  </si>
  <si>
    <t xml:space="preserve">Totaal </t>
  </si>
  <si>
    <t>Ondertekenen</t>
  </si>
  <si>
    <t>Voor opgave</t>
  </si>
  <si>
    <t xml:space="preserve">Voor akkoord </t>
  </si>
  <si>
    <t>Voor akkoord</t>
  </si>
  <si>
    <t>Deelnemer</t>
  </si>
  <si>
    <t>Werkgroep Leider</t>
  </si>
  <si>
    <t>Projectleider</t>
  </si>
  <si>
    <t>Inzet uren</t>
  </si>
  <si>
    <t>werksoort</t>
  </si>
  <si>
    <t xml:space="preserve">Jaarplanning Subsidie uitvoering basiskader VSV's </t>
  </si>
  <si>
    <t>Activiteit</t>
  </si>
  <si>
    <t>Verantwoordelijk</t>
  </si>
  <si>
    <t>week</t>
  </si>
  <si>
    <t>januari</t>
  </si>
  <si>
    <t>februari</t>
  </si>
  <si>
    <t>maart</t>
  </si>
  <si>
    <t>april</t>
  </si>
  <si>
    <t>juni</t>
  </si>
  <si>
    <t>augustus</t>
  </si>
  <si>
    <t>September</t>
  </si>
  <si>
    <t>Opmerkingen</t>
  </si>
  <si>
    <t>afgehandeld</t>
  </si>
  <si>
    <t>Implementatie</t>
  </si>
  <si>
    <t>ZonMw - formele momenten</t>
  </si>
  <si>
    <t>1.1</t>
  </si>
  <si>
    <t xml:space="preserve">Monitor gesprek </t>
  </si>
  <si>
    <t>1.2</t>
  </si>
  <si>
    <t>Jaar verantwoording</t>
  </si>
  <si>
    <t>1.3</t>
  </si>
  <si>
    <t xml:space="preserve">Eindverantwoording </t>
  </si>
  <si>
    <t xml:space="preserve">2. </t>
  </si>
  <si>
    <t>Interne verantwoording</t>
  </si>
  <si>
    <t>2.1</t>
  </si>
  <si>
    <t>Bestuur</t>
  </si>
  <si>
    <t>Doorlopend</t>
  </si>
  <si>
    <t>2.2</t>
  </si>
  <si>
    <t xml:space="preserve">Kwartaal bespreking voortgang subsidie </t>
  </si>
  <si>
    <t>Projectleider/bestuur</t>
  </si>
  <si>
    <t>3.</t>
  </si>
  <si>
    <t xml:space="preserve">Maand activeiten </t>
  </si>
  <si>
    <t>3.1</t>
  </si>
  <si>
    <t>Aanleveren urenstaten</t>
  </si>
  <si>
    <t>Deelnemers</t>
  </si>
  <si>
    <t>3.2</t>
  </si>
  <si>
    <t>Accorderen werkgroep leider</t>
  </si>
  <si>
    <t>3.3</t>
  </si>
  <si>
    <t xml:space="preserve">Accorderen projectleider </t>
  </si>
  <si>
    <t>3.4</t>
  </si>
  <si>
    <t>Facturen</t>
  </si>
  <si>
    <t>3.5</t>
  </si>
  <si>
    <t>Betalen</t>
  </si>
  <si>
    <t xml:space="preserve">4. </t>
  </si>
  <si>
    <t>Bestaan en werking Beheersmaatregelen</t>
  </si>
  <si>
    <t>4.1</t>
  </si>
  <si>
    <t>4.2</t>
  </si>
  <si>
    <t>Stoplichtmethode:</t>
  </si>
  <si>
    <t>Gepland</t>
  </si>
  <si>
    <t>In behandeling</t>
  </si>
  <si>
    <t>Afgehandeld</t>
  </si>
  <si>
    <t xml:space="preserve">Toelichting Planning en doorlooptijden: </t>
  </si>
  <si>
    <t>Ritmiek registreren en verantwoorden</t>
  </si>
  <si>
    <t>Maand 1
In uitvoering</t>
  </si>
  <si>
    <t>Maand 2
Verantwoording maand -/- 1</t>
  </si>
  <si>
    <t>Maand 3
Verantwoording over Maand 2</t>
  </si>
  <si>
    <t>wk1</t>
  </si>
  <si>
    <t>wk2</t>
  </si>
  <si>
    <t>Wk3</t>
  </si>
  <si>
    <t>Wk4</t>
  </si>
  <si>
    <t>1e manager</t>
  </si>
  <si>
    <t xml:space="preserve">Facturen ontvangen (uren en materieel) </t>
  </si>
  <si>
    <t>Deelnemers / leveranciers</t>
  </si>
  <si>
    <t>Goedkeuren</t>
  </si>
  <si>
    <t xml:space="preserve">Projectleider / bestuur </t>
  </si>
  <si>
    <t>Bestuur / Kashouder</t>
  </si>
  <si>
    <t xml:space="preserve">Uitgangspunt: </t>
  </si>
  <si>
    <t>- 1e week na maandafsluiting worden de urenstaten ingeleverd</t>
  </si>
  <si>
    <t>- 2e week goedkeuring door uitvoerend manager/projectleider</t>
  </si>
  <si>
    <t>- 3e week - verzamelen facturen / goedkeuren</t>
  </si>
  <si>
    <t>- 4e week - betalen</t>
  </si>
  <si>
    <t>Adviezen goed beheer</t>
  </si>
  <si>
    <t>- Iedere formele handeling wordt door 2 personen geaccordeerd</t>
  </si>
  <si>
    <t>- 1 centrale bewaarplaats voor alle officiele documenten</t>
  </si>
  <si>
    <t>4 ogen principe tenminste voor:
- opdracht
- urenstaat
- factuur
- betaling</t>
  </si>
  <si>
    <t>1.</t>
  </si>
  <si>
    <t>2.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</si>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</sst>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_ ;_ &quot;€&quot;\ * \-#,##0_ ;_ &quot;€&quot;\ * &quot;-&quot;??_ ;_ @_ "/>
    <numFmt numFmtId="165" formatCode="_ * #,##0_ ;_ * \-#,##0_ ;_ * &quot;-&quot;??_ ;_ @_ "/>
    <numFmt numFmtId="166" formatCode="[$-413]d/mmm/yy;@"/>
    <numFmt numFmtId="167" formatCode="[$-413]d/mm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4"/>
      <color indexed="8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23"/>
      <name val="Calibri"/>
      <family val="2"/>
    </font>
    <font>
      <sz val="11"/>
      <color indexed="23"/>
      <name val="Calibri"/>
      <family val="2"/>
    </font>
    <font>
      <sz val="10"/>
      <color indexed="23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Harlow Solid Italic"/>
      <family val="5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9"/>
      <name val="Verdana"/>
      <family val="2"/>
    </font>
    <font>
      <sz val="12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theme="7" tint="0.59996337778862885"/>
        <bgColor theme="0"/>
      </patternFill>
    </fill>
    <fill>
      <patternFill patternType="lightUp">
        <fgColor theme="7" tint="0.59996337778862885"/>
        <bgColor indexed="65"/>
      </patternFill>
    </fill>
    <fill>
      <patternFill patternType="lightUp">
        <fgColor theme="7" tint="0.59996337778862885"/>
        <bgColor theme="5" tint="-0.249977111117893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7" tint="0.59996337778862885"/>
        <bgColor theme="8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4" fillId="0" borderId="0"/>
    <xf numFmtId="0" fontId="27" fillId="0" borderId="0"/>
  </cellStyleXfs>
  <cellXfs count="348">
    <xf numFmtId="0" fontId="0" fillId="0" borderId="0" xfId="0"/>
    <xf numFmtId="0" fontId="3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5" fillId="0" borderId="0" xfId="2" applyFont="1" applyProtection="1">
      <protection locked="0"/>
    </xf>
    <xf numFmtId="0" fontId="4" fillId="0" borderId="0" xfId="2" applyFont="1" applyAlignment="1" applyProtection="1">
      <alignment wrapText="1"/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14" fontId="6" fillId="0" borderId="0" xfId="2" applyNumberFormat="1" applyFont="1" applyProtection="1">
      <protection locked="0"/>
    </xf>
    <xf numFmtId="14" fontId="7" fillId="0" borderId="0" xfId="2" applyNumberFormat="1" applyFont="1" applyAlignment="1" applyProtection="1">
      <alignment horizontal="right"/>
      <protection locked="0"/>
    </xf>
    <xf numFmtId="0" fontId="8" fillId="0" borderId="1" xfId="2" applyFont="1" applyBorder="1" applyProtection="1">
      <protection locked="0"/>
    </xf>
    <xf numFmtId="0" fontId="8" fillId="0" borderId="2" xfId="2" applyFont="1" applyBorder="1" applyProtection="1">
      <protection locked="0"/>
    </xf>
    <xf numFmtId="0" fontId="6" fillId="0" borderId="3" xfId="2" applyFont="1" applyBorder="1" applyProtection="1">
      <protection locked="0"/>
    </xf>
    <xf numFmtId="0" fontId="9" fillId="0" borderId="0" xfId="2" applyFont="1" applyProtection="1">
      <protection locked="0"/>
    </xf>
    <xf numFmtId="14" fontId="10" fillId="0" borderId="0" xfId="2" applyNumberFormat="1" applyFont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8" fillId="0" borderId="4" xfId="2" applyFont="1" applyBorder="1" applyProtection="1">
      <protection locked="0"/>
    </xf>
    <xf numFmtId="0" fontId="8" fillId="0" borderId="0" xfId="2" applyFont="1" applyProtection="1">
      <protection locked="0"/>
    </xf>
    <xf numFmtId="0" fontId="8" fillId="0" borderId="5" xfId="2" applyFont="1" applyBorder="1" applyProtection="1">
      <protection locked="0"/>
    </xf>
    <xf numFmtId="0" fontId="9" fillId="2" borderId="6" xfId="2" applyFont="1" applyFill="1" applyBorder="1" applyProtection="1">
      <protection locked="0"/>
    </xf>
    <xf numFmtId="0" fontId="9" fillId="2" borderId="7" xfId="2" applyFont="1" applyFill="1" applyBorder="1" applyProtection="1">
      <protection locked="0"/>
    </xf>
    <xf numFmtId="0" fontId="10" fillId="2" borderId="7" xfId="2" applyFont="1" applyFill="1" applyBorder="1" applyAlignment="1" applyProtection="1">
      <alignment horizontal="right"/>
      <protection locked="0"/>
    </xf>
    <xf numFmtId="14" fontId="10" fillId="2" borderId="7" xfId="2" applyNumberFormat="1" applyFont="1" applyFill="1" applyBorder="1" applyProtection="1">
      <protection locked="0"/>
    </xf>
    <xf numFmtId="0" fontId="8" fillId="2" borderId="7" xfId="2" applyFont="1" applyFill="1" applyBorder="1" applyAlignment="1" applyProtection="1">
      <alignment horizontal="center" wrapText="1"/>
      <protection locked="0"/>
    </xf>
    <xf numFmtId="0" fontId="4" fillId="0" borderId="5" xfId="2" applyFont="1" applyBorder="1" applyProtection="1">
      <protection locked="0"/>
    </xf>
    <xf numFmtId="0" fontId="7" fillId="2" borderId="8" xfId="2" applyFont="1" applyFill="1" applyBorder="1" applyProtection="1">
      <protection locked="0"/>
    </xf>
    <xf numFmtId="0" fontId="4" fillId="2" borderId="9" xfId="2" applyFont="1" applyFill="1" applyBorder="1" applyProtection="1">
      <protection locked="0"/>
    </xf>
    <xf numFmtId="0" fontId="11" fillId="2" borderId="9" xfId="2" applyFont="1" applyFill="1" applyBorder="1" applyAlignment="1" applyProtection="1">
      <alignment horizontal="right"/>
      <protection locked="0"/>
    </xf>
    <xf numFmtId="14" fontId="7" fillId="2" borderId="9" xfId="2" applyNumberFormat="1" applyFont="1" applyFill="1" applyBorder="1" applyAlignment="1" applyProtection="1">
      <alignment horizontal="right"/>
      <protection locked="0"/>
    </xf>
    <xf numFmtId="44" fontId="4" fillId="3" borderId="10" xfId="2" applyNumberFormat="1" applyFont="1" applyFill="1" applyBorder="1"/>
    <xf numFmtId="14" fontId="7" fillId="2" borderId="0" xfId="2" applyNumberFormat="1" applyFont="1" applyFill="1" applyAlignment="1" applyProtection="1">
      <alignment horizontal="right"/>
      <protection locked="0"/>
    </xf>
    <xf numFmtId="44" fontId="4" fillId="4" borderId="12" xfId="2" applyNumberFormat="1" applyFont="1" applyFill="1" applyBorder="1"/>
    <xf numFmtId="44" fontId="4" fillId="5" borderId="0" xfId="2" applyNumberFormat="1" applyFont="1" applyFill="1" applyProtection="1">
      <protection locked="0"/>
    </xf>
    <xf numFmtId="14" fontId="7" fillId="2" borderId="0" xfId="2" applyNumberFormat="1" applyFont="1" applyFill="1" applyAlignment="1" applyProtection="1">
      <alignment horizontal="right" wrapText="1"/>
      <protection locked="0"/>
    </xf>
    <xf numFmtId="44" fontId="4" fillId="6" borderId="13" xfId="2" applyNumberFormat="1" applyFont="1" applyFill="1" applyBorder="1" applyAlignment="1" applyProtection="1">
      <alignment wrapText="1"/>
      <protection locked="0"/>
    </xf>
    <xf numFmtId="0" fontId="11" fillId="0" borderId="14" xfId="2" applyFont="1" applyBorder="1" applyProtection="1">
      <protection locked="0"/>
    </xf>
    <xf numFmtId="0" fontId="11" fillId="0" borderId="15" xfId="2" applyFont="1" applyBorder="1" applyProtection="1">
      <protection locked="0"/>
    </xf>
    <xf numFmtId="44" fontId="11" fillId="0" borderId="15" xfId="2" applyNumberFormat="1" applyFont="1" applyBorder="1" applyProtection="1">
      <protection locked="0"/>
    </xf>
    <xf numFmtId="0" fontId="4" fillId="0" borderId="15" xfId="2" applyFont="1" applyBorder="1" applyProtection="1">
      <protection locked="0"/>
    </xf>
    <xf numFmtId="0" fontId="4" fillId="0" borderId="16" xfId="2" applyFont="1" applyBorder="1" applyProtection="1">
      <protection locked="0"/>
    </xf>
    <xf numFmtId="0" fontId="4" fillId="2" borderId="17" xfId="2" applyFont="1" applyFill="1" applyBorder="1" applyProtection="1">
      <protection locked="0"/>
    </xf>
    <xf numFmtId="0" fontId="4" fillId="2" borderId="18" xfId="2" applyFont="1" applyFill="1" applyBorder="1" applyProtection="1">
      <protection locked="0"/>
    </xf>
    <xf numFmtId="0" fontId="11" fillId="2" borderId="18" xfId="2" applyFont="1" applyFill="1" applyBorder="1" applyAlignment="1" applyProtection="1">
      <alignment horizontal="right"/>
      <protection locked="0"/>
    </xf>
    <xf numFmtId="14" fontId="11" fillId="2" borderId="18" xfId="2" applyNumberFormat="1" applyFont="1" applyFill="1" applyBorder="1" applyProtection="1">
      <protection locked="0"/>
    </xf>
    <xf numFmtId="44" fontId="4" fillId="2" borderId="8" xfId="2" applyNumberFormat="1" applyFont="1" applyFill="1" applyBorder="1" applyAlignment="1" applyProtection="1">
      <alignment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11" fillId="0" borderId="0" xfId="2" applyFont="1" applyProtection="1">
      <protection locked="0"/>
    </xf>
    <xf numFmtId="44" fontId="11" fillId="0" borderId="0" xfId="2" applyNumberFormat="1" applyFont="1" applyProtection="1">
      <protection locked="0"/>
    </xf>
    <xf numFmtId="0" fontId="6" fillId="9" borderId="19" xfId="2" applyFont="1" applyFill="1" applyBorder="1" applyAlignment="1">
      <alignment horizontal="center" wrapText="1"/>
    </xf>
    <xf numFmtId="0" fontId="6" fillId="11" borderId="21" xfId="2" applyFont="1" applyFill="1" applyBorder="1" applyAlignment="1">
      <alignment horizontal="center"/>
    </xf>
    <xf numFmtId="0" fontId="6" fillId="0" borderId="19" xfId="2" applyFont="1" applyBorder="1" applyProtection="1">
      <protection locked="0"/>
    </xf>
    <xf numFmtId="0" fontId="6" fillId="7" borderId="7" xfId="2" applyFont="1" applyFill="1" applyBorder="1" applyAlignment="1" applyProtection="1">
      <alignment horizontal="center"/>
      <protection locked="0"/>
    </xf>
    <xf numFmtId="0" fontId="6" fillId="13" borderId="19" xfId="2" applyFont="1" applyFill="1" applyBorder="1"/>
    <xf numFmtId="0" fontId="6" fillId="13" borderId="9" xfId="2" applyFont="1" applyFill="1" applyBorder="1"/>
    <xf numFmtId="0" fontId="9" fillId="13" borderId="9" xfId="2" applyFont="1" applyFill="1" applyBorder="1"/>
    <xf numFmtId="0" fontId="6" fillId="13" borderId="22" xfId="2" applyFont="1" applyFill="1" applyBorder="1" applyAlignment="1">
      <alignment horizontal="center"/>
    </xf>
    <xf numFmtId="0" fontId="6" fillId="13" borderId="23" xfId="2" applyFont="1" applyFill="1" applyBorder="1" applyAlignment="1">
      <alignment horizontal="center"/>
    </xf>
    <xf numFmtId="0" fontId="6" fillId="13" borderId="24" xfId="2" applyFont="1" applyFill="1" applyBorder="1" applyAlignment="1">
      <alignment horizontal="center"/>
    </xf>
    <xf numFmtId="0" fontId="6" fillId="9" borderId="21" xfId="2" applyFont="1" applyFill="1" applyBorder="1" applyAlignment="1">
      <alignment horizontal="center" wrapText="1"/>
    </xf>
    <xf numFmtId="0" fontId="6" fillId="11" borderId="12" xfId="2" applyFont="1" applyFill="1" applyBorder="1" applyAlignment="1">
      <alignment horizontal="center"/>
    </xf>
    <xf numFmtId="0" fontId="6" fillId="14" borderId="21" xfId="2" applyFont="1" applyFill="1" applyBorder="1" applyAlignment="1">
      <alignment horizontal="center"/>
    </xf>
    <xf numFmtId="0" fontId="6" fillId="13" borderId="24" xfId="2" applyFont="1" applyFill="1" applyBorder="1"/>
    <xf numFmtId="0" fontId="6" fillId="15" borderId="24" xfId="2" applyFont="1" applyFill="1" applyBorder="1" applyAlignment="1">
      <alignment horizontal="center"/>
    </xf>
    <xf numFmtId="0" fontId="6" fillId="0" borderId="24" xfId="2" applyFont="1" applyBorder="1" applyAlignment="1">
      <alignment horizontal="center"/>
    </xf>
    <xf numFmtId="0" fontId="9" fillId="0" borderId="0" xfId="2" applyFont="1"/>
    <xf numFmtId="0" fontId="4" fillId="13" borderId="17" xfId="2" applyFont="1" applyFill="1" applyBorder="1"/>
    <xf numFmtId="0" fontId="4" fillId="13" borderId="18" xfId="2" applyFont="1" applyFill="1" applyBorder="1"/>
    <xf numFmtId="0" fontId="5" fillId="13" borderId="18" xfId="2" applyFont="1" applyFill="1" applyBorder="1"/>
    <xf numFmtId="0" fontId="5" fillId="13" borderId="25" xfId="2" applyFont="1" applyFill="1" applyBorder="1" applyAlignment="1">
      <alignment horizontal="center"/>
    </xf>
    <xf numFmtId="0" fontId="5" fillId="13" borderId="26" xfId="2" applyFont="1" applyFill="1" applyBorder="1" applyAlignment="1">
      <alignment horizontal="center"/>
    </xf>
    <xf numFmtId="0" fontId="4" fillId="13" borderId="26" xfId="2" applyFont="1" applyFill="1" applyBorder="1" applyAlignment="1">
      <alignment horizontal="center"/>
    </xf>
    <xf numFmtId="0" fontId="4" fillId="9" borderId="12" xfId="2" applyFont="1" applyFill="1" applyBorder="1" applyAlignment="1">
      <alignment wrapText="1"/>
    </xf>
    <xf numFmtId="0" fontId="6" fillId="9" borderId="11" xfId="2" applyFont="1" applyFill="1" applyBorder="1" applyAlignment="1">
      <alignment horizontal="center" wrapText="1"/>
    </xf>
    <xf numFmtId="0" fontId="6" fillId="10" borderId="23" xfId="2" applyFont="1" applyFill="1" applyBorder="1" applyAlignment="1">
      <alignment horizontal="center"/>
    </xf>
    <xf numFmtId="0" fontId="6" fillId="10" borderId="24" xfId="2" applyFont="1" applyFill="1" applyBorder="1" applyAlignment="1">
      <alignment horizontal="center"/>
    </xf>
    <xf numFmtId="0" fontId="4" fillId="14" borderId="12" xfId="2" applyFont="1" applyFill="1" applyBorder="1"/>
    <xf numFmtId="0" fontId="5" fillId="13" borderId="27" xfId="2" applyFont="1" applyFill="1" applyBorder="1"/>
    <xf numFmtId="0" fontId="5" fillId="15" borderId="27" xfId="2" applyFont="1" applyFill="1" applyBorder="1"/>
    <xf numFmtId="0" fontId="5" fillId="0" borderId="27" xfId="2" applyFont="1" applyBorder="1"/>
    <xf numFmtId="0" fontId="4" fillId="0" borderId="0" xfId="2" applyFont="1"/>
    <xf numFmtId="0" fontId="5" fillId="13" borderId="9" xfId="2" applyFont="1" applyFill="1" applyBorder="1"/>
    <xf numFmtId="0" fontId="5" fillId="13" borderId="22" xfId="2" applyFont="1" applyFill="1" applyBorder="1"/>
    <xf numFmtId="0" fontId="5" fillId="13" borderId="19" xfId="2" applyFont="1" applyFill="1" applyBorder="1"/>
    <xf numFmtId="0" fontId="5" fillId="13" borderId="23" xfId="2" applyFont="1" applyFill="1" applyBorder="1"/>
    <xf numFmtId="0" fontId="5" fillId="13" borderId="24" xfId="2" applyFont="1" applyFill="1" applyBorder="1"/>
    <xf numFmtId="0" fontId="5" fillId="9" borderId="12" xfId="2" applyFont="1" applyFill="1" applyBorder="1" applyAlignment="1">
      <alignment wrapText="1"/>
    </xf>
    <xf numFmtId="0" fontId="5" fillId="10" borderId="26" xfId="2" applyFont="1" applyFill="1" applyBorder="1" applyAlignment="1">
      <alignment horizontal="center"/>
    </xf>
    <xf numFmtId="0" fontId="4" fillId="11" borderId="28" xfId="2" applyFont="1" applyFill="1" applyBorder="1" applyAlignment="1">
      <alignment horizontal="center"/>
    </xf>
    <xf numFmtId="0" fontId="5" fillId="14" borderId="12" xfId="2" applyFont="1" applyFill="1" applyBorder="1"/>
    <xf numFmtId="0" fontId="7" fillId="13" borderId="29" xfId="2" applyFont="1" applyFill="1" applyBorder="1" applyProtection="1">
      <protection locked="0"/>
    </xf>
    <xf numFmtId="0" fontId="7" fillId="13" borderId="30" xfId="2" applyFont="1" applyFill="1" applyBorder="1" applyProtection="1">
      <protection locked="0"/>
    </xf>
    <xf numFmtId="0" fontId="7" fillId="13" borderId="31" xfId="2" applyFont="1" applyFill="1" applyBorder="1" applyProtection="1">
      <protection locked="0"/>
    </xf>
    <xf numFmtId="0" fontId="7" fillId="13" borderId="31" xfId="2" applyFont="1" applyFill="1" applyBorder="1" applyAlignment="1" applyProtection="1">
      <alignment horizontal="center"/>
      <protection locked="0"/>
    </xf>
    <xf numFmtId="164" fontId="7" fillId="13" borderId="32" xfId="2" applyNumberFormat="1" applyFont="1" applyFill="1" applyBorder="1" applyProtection="1">
      <protection locked="0"/>
    </xf>
    <xf numFmtId="44" fontId="13" fillId="13" borderId="33" xfId="2" applyNumberFormat="1" applyFont="1" applyFill="1" applyBorder="1"/>
    <xf numFmtId="44" fontId="4" fillId="13" borderId="33" xfId="2" applyNumberFormat="1" applyFont="1" applyFill="1" applyBorder="1" applyAlignment="1">
      <alignment horizontal="center"/>
    </xf>
    <xf numFmtId="44" fontId="4" fillId="13" borderId="33" xfId="2" applyNumberFormat="1" applyFont="1" applyFill="1" applyBorder="1"/>
    <xf numFmtId="0" fontId="4" fillId="9" borderId="12" xfId="2" applyFont="1" applyFill="1" applyBorder="1" applyAlignment="1" applyProtection="1">
      <alignment wrapText="1"/>
      <protection locked="0"/>
    </xf>
    <xf numFmtId="0" fontId="4" fillId="0" borderId="13" xfId="2" applyFont="1" applyBorder="1" applyAlignment="1" applyProtection="1">
      <alignment wrapText="1"/>
      <protection locked="0"/>
    </xf>
    <xf numFmtId="0" fontId="4" fillId="14" borderId="12" xfId="2" applyFont="1" applyFill="1" applyBorder="1" applyProtection="1">
      <protection locked="0"/>
    </xf>
    <xf numFmtId="4" fontId="4" fillId="13" borderId="33" xfId="2" applyNumberFormat="1" applyFont="1" applyFill="1" applyBorder="1"/>
    <xf numFmtId="0" fontId="4" fillId="0" borderId="11" xfId="2" applyFont="1" applyBorder="1" applyProtection="1">
      <protection locked="0"/>
    </xf>
    <xf numFmtId="165" fontId="4" fillId="0" borderId="34" xfId="1" applyNumberFormat="1" applyFont="1" applyFill="1" applyBorder="1" applyAlignment="1" applyProtection="1">
      <protection locked="0"/>
    </xf>
    <xf numFmtId="9" fontId="4" fillId="0" borderId="34" xfId="1" applyNumberFormat="1" applyFont="1" applyFill="1" applyBorder="1" applyAlignment="1" applyProtection="1">
      <protection locked="0"/>
    </xf>
    <xf numFmtId="44" fontId="4" fillId="0" borderId="34" xfId="2" applyNumberFormat="1" applyFont="1" applyBorder="1" applyProtection="1">
      <protection locked="0"/>
    </xf>
    <xf numFmtId="44" fontId="4" fillId="11" borderId="35" xfId="2" applyNumberFormat="1" applyFont="1" applyFill="1" applyBorder="1" applyProtection="1">
      <protection locked="0"/>
    </xf>
    <xf numFmtId="44" fontId="13" fillId="5" borderId="12" xfId="2" applyNumberFormat="1" applyFont="1" applyFill="1" applyBorder="1"/>
    <xf numFmtId="44" fontId="4" fillId="3" borderId="12" xfId="2" applyNumberFormat="1" applyFont="1" applyFill="1" applyBorder="1"/>
    <xf numFmtId="44" fontId="4" fillId="0" borderId="12" xfId="2" applyNumberFormat="1" applyFont="1" applyBorder="1" applyAlignment="1" applyProtection="1">
      <alignment wrapText="1"/>
      <protection locked="0"/>
    </xf>
    <xf numFmtId="4" fontId="4" fillId="0" borderId="12" xfId="2" applyNumberFormat="1" applyFont="1" applyBorder="1" applyAlignment="1" applyProtection="1">
      <alignment wrapText="1"/>
      <protection locked="0"/>
    </xf>
    <xf numFmtId="4" fontId="4" fillId="8" borderId="12" xfId="2" applyNumberFormat="1" applyFont="1" applyFill="1" applyBorder="1"/>
    <xf numFmtId="4" fontId="4" fillId="15" borderId="0" xfId="2" applyNumberFormat="1" applyFont="1" applyFill="1"/>
    <xf numFmtId="4" fontId="4" fillId="0" borderId="12" xfId="2" applyNumberFormat="1" applyFont="1" applyBorder="1"/>
    <xf numFmtId="0" fontId="4" fillId="0" borderId="34" xfId="2" applyFont="1" applyBorder="1" applyProtection="1">
      <protection locked="0"/>
    </xf>
    <xf numFmtId="4" fontId="4" fillId="0" borderId="0" xfId="2" applyNumberFormat="1" applyFont="1"/>
    <xf numFmtId="0" fontId="4" fillId="0" borderId="36" xfId="2" applyFont="1" applyBorder="1" applyProtection="1">
      <protection locked="0"/>
    </xf>
    <xf numFmtId="0" fontId="4" fillId="0" borderId="37" xfId="2" applyFont="1" applyBorder="1" applyProtection="1">
      <protection locked="0"/>
    </xf>
    <xf numFmtId="0" fontId="4" fillId="0" borderId="38" xfId="2" applyFont="1" applyBorder="1" applyProtection="1">
      <protection locked="0"/>
    </xf>
    <xf numFmtId="44" fontId="4" fillId="0" borderId="38" xfId="2" applyNumberFormat="1" applyFont="1" applyBorder="1" applyProtection="1">
      <protection locked="0"/>
    </xf>
    <xf numFmtId="44" fontId="13" fillId="11" borderId="39" xfId="2" applyNumberFormat="1" applyFont="1" applyFill="1" applyBorder="1" applyProtection="1">
      <protection locked="0"/>
    </xf>
    <xf numFmtId="44" fontId="13" fillId="5" borderId="10" xfId="2" applyNumberFormat="1" applyFont="1" applyFill="1" applyBorder="1"/>
    <xf numFmtId="44" fontId="4" fillId="4" borderId="10" xfId="2" applyNumberFormat="1" applyFont="1" applyFill="1" applyBorder="1"/>
    <xf numFmtId="4" fontId="4" fillId="8" borderId="10" xfId="2" applyNumberFormat="1" applyFont="1" applyFill="1" applyBorder="1"/>
    <xf numFmtId="4" fontId="4" fillId="15" borderId="10" xfId="2" applyNumberFormat="1" applyFont="1" applyFill="1" applyBorder="1"/>
    <xf numFmtId="4" fontId="4" fillId="0" borderId="10" xfId="2" applyNumberFormat="1" applyFont="1" applyBorder="1"/>
    <xf numFmtId="0" fontId="14" fillId="13" borderId="17" xfId="2" applyFont="1" applyFill="1" applyBorder="1"/>
    <xf numFmtId="0" fontId="14" fillId="13" borderId="18" xfId="2" applyFont="1" applyFill="1" applyBorder="1"/>
    <xf numFmtId="0" fontId="15" fillId="13" borderId="40" xfId="2" applyFont="1" applyFill="1" applyBorder="1"/>
    <xf numFmtId="44" fontId="16" fillId="13" borderId="40" xfId="2" applyNumberFormat="1" applyFont="1" applyFill="1" applyBorder="1"/>
    <xf numFmtId="164" fontId="14" fillId="13" borderId="25" xfId="2" applyNumberFormat="1" applyFont="1" applyFill="1" applyBorder="1"/>
    <xf numFmtId="44" fontId="14" fillId="13" borderId="28" xfId="2" applyNumberFormat="1" applyFont="1" applyFill="1" applyBorder="1"/>
    <xf numFmtId="44" fontId="14" fillId="9" borderId="28" xfId="2" applyNumberFormat="1" applyFont="1" applyFill="1" applyBorder="1"/>
    <xf numFmtId="44" fontId="14" fillId="10" borderId="28" xfId="2" applyNumberFormat="1" applyFont="1" applyFill="1" applyBorder="1"/>
    <xf numFmtId="44" fontId="14" fillId="11" borderId="28" xfId="2" applyNumberFormat="1" applyFont="1" applyFill="1" applyBorder="1"/>
    <xf numFmtId="4" fontId="15" fillId="13" borderId="28" xfId="2" applyNumberFormat="1" applyFont="1" applyFill="1" applyBorder="1"/>
    <xf numFmtId="0" fontId="7" fillId="13" borderId="31" xfId="2" applyFont="1" applyFill="1" applyBorder="1" applyAlignment="1" applyProtection="1">
      <alignment horizontal="center" wrapText="1"/>
      <protection locked="0"/>
    </xf>
    <xf numFmtId="164" fontId="7" fillId="13" borderId="32" xfId="2" applyNumberFormat="1" applyFont="1" applyFill="1" applyBorder="1" applyAlignment="1" applyProtection="1">
      <alignment horizontal="center"/>
      <protection locked="0"/>
    </xf>
    <xf numFmtId="44" fontId="4" fillId="16" borderId="35" xfId="2" applyNumberFormat="1" applyFont="1" applyFill="1" applyBorder="1" applyProtection="1">
      <protection locked="0"/>
    </xf>
    <xf numFmtId="44" fontId="4" fillId="6" borderId="12" xfId="2" applyNumberFormat="1" applyFont="1" applyFill="1" applyBorder="1"/>
    <xf numFmtId="44" fontId="13" fillId="16" borderId="39" xfId="2" applyNumberFormat="1" applyFont="1" applyFill="1" applyBorder="1" applyProtection="1">
      <protection locked="0"/>
    </xf>
    <xf numFmtId="44" fontId="4" fillId="6" borderId="10" xfId="2" applyNumberFormat="1" applyFont="1" applyFill="1" applyBorder="1"/>
    <xf numFmtId="0" fontId="14" fillId="0" borderId="11" xfId="2" applyFont="1" applyBorder="1"/>
    <xf numFmtId="0" fontId="14" fillId="0" borderId="0" xfId="2" applyFont="1"/>
    <xf numFmtId="0" fontId="15" fillId="0" borderId="34" xfId="2" applyFont="1" applyBorder="1"/>
    <xf numFmtId="44" fontId="16" fillId="0" borderId="34" xfId="2" applyNumberFormat="1" applyFont="1" applyBorder="1"/>
    <xf numFmtId="164" fontId="14" fillId="0" borderId="35" xfId="2" applyNumberFormat="1" applyFont="1" applyBorder="1"/>
    <xf numFmtId="44" fontId="14" fillId="17" borderId="12" xfId="2" applyNumberFormat="1" applyFont="1" applyFill="1" applyBorder="1"/>
    <xf numFmtId="44" fontId="14" fillId="9" borderId="12" xfId="2" applyNumberFormat="1" applyFont="1" applyFill="1" applyBorder="1"/>
    <xf numFmtId="44" fontId="14" fillId="10" borderId="12" xfId="2" applyNumberFormat="1" applyFont="1" applyFill="1" applyBorder="1"/>
    <xf numFmtId="44" fontId="14" fillId="11" borderId="12" xfId="2" applyNumberFormat="1" applyFont="1" applyFill="1" applyBorder="1"/>
    <xf numFmtId="4" fontId="15" fillId="13" borderId="12" xfId="2" applyNumberFormat="1" applyFont="1" applyFill="1" applyBorder="1"/>
    <xf numFmtId="44" fontId="14" fillId="13" borderId="12" xfId="2" applyNumberFormat="1" applyFont="1" applyFill="1" applyBorder="1"/>
    <xf numFmtId="0" fontId="5" fillId="13" borderId="6" xfId="2" applyFont="1" applyFill="1" applyBorder="1" applyProtection="1">
      <protection locked="0"/>
    </xf>
    <xf numFmtId="0" fontId="5" fillId="13" borderId="7" xfId="2" applyFont="1" applyFill="1" applyBorder="1" applyProtection="1">
      <protection locked="0"/>
    </xf>
    <xf numFmtId="0" fontId="7" fillId="13" borderId="41" xfId="2" applyFont="1" applyFill="1" applyBorder="1" applyProtection="1">
      <protection locked="0"/>
    </xf>
    <xf numFmtId="164" fontId="7" fillId="13" borderId="41" xfId="2" applyNumberFormat="1" applyFont="1" applyFill="1" applyBorder="1" applyAlignment="1" applyProtection="1">
      <alignment wrapText="1"/>
      <protection locked="0"/>
    </xf>
    <xf numFmtId="164" fontId="17" fillId="13" borderId="42" xfId="2" applyNumberFormat="1" applyFont="1" applyFill="1" applyBorder="1"/>
    <xf numFmtId="0" fontId="5" fillId="9" borderId="12" xfId="2" applyFont="1" applyFill="1" applyBorder="1" applyAlignment="1" applyProtection="1">
      <alignment wrapText="1"/>
      <protection locked="0"/>
    </xf>
    <xf numFmtId="0" fontId="5" fillId="14" borderId="12" xfId="2" applyFont="1" applyFill="1" applyBorder="1" applyProtection="1">
      <protection locked="0"/>
    </xf>
    <xf numFmtId="4" fontId="5" fillId="13" borderId="33" xfId="2" applyNumberFormat="1" applyFont="1" applyFill="1" applyBorder="1"/>
    <xf numFmtId="4" fontId="5" fillId="15" borderId="0" xfId="2" applyNumberFormat="1" applyFont="1" applyFill="1" applyProtection="1">
      <protection locked="0"/>
    </xf>
    <xf numFmtId="0" fontId="5" fillId="0" borderId="11" xfId="2" applyFont="1" applyBorder="1" applyProtection="1">
      <protection locked="0"/>
    </xf>
    <xf numFmtId="0" fontId="7" fillId="0" borderId="34" xfId="2" applyFont="1" applyBorder="1" applyProtection="1">
      <protection locked="0"/>
    </xf>
    <xf numFmtId="164" fontId="7" fillId="0" borderId="34" xfId="2" applyNumberFormat="1" applyFont="1" applyBorder="1" applyAlignment="1" applyProtection="1">
      <alignment wrapText="1"/>
      <protection locked="0"/>
    </xf>
    <xf numFmtId="164" fontId="17" fillId="0" borderId="35" xfId="2" applyNumberFormat="1" applyFont="1" applyBorder="1"/>
    <xf numFmtId="44" fontId="17" fillId="0" borderId="12" xfId="2" applyNumberFormat="1" applyFont="1" applyBorder="1"/>
    <xf numFmtId="44" fontId="18" fillId="0" borderId="12" xfId="2" applyNumberFormat="1" applyFont="1" applyBorder="1"/>
    <xf numFmtId="0" fontId="5" fillId="0" borderId="12" xfId="2" applyFont="1" applyBorder="1" applyAlignment="1" applyProtection="1">
      <alignment wrapText="1"/>
      <protection locked="0"/>
    </xf>
    <xf numFmtId="44" fontId="14" fillId="0" borderId="13" xfId="2" applyNumberFormat="1" applyFont="1" applyBorder="1"/>
    <xf numFmtId="0" fontId="5" fillId="0" borderId="12" xfId="2" applyFont="1" applyBorder="1" applyProtection="1">
      <protection locked="0"/>
    </xf>
    <xf numFmtId="4" fontId="5" fillId="0" borderId="12" xfId="2" applyNumberFormat="1" applyFont="1" applyBorder="1"/>
    <xf numFmtId="4" fontId="5" fillId="0" borderId="0" xfId="2" applyNumberFormat="1" applyFont="1" applyProtection="1">
      <protection locked="0"/>
    </xf>
    <xf numFmtId="0" fontId="5" fillId="0" borderId="13" xfId="2" applyFont="1" applyBorder="1" applyProtection="1">
      <protection locked="0"/>
    </xf>
    <xf numFmtId="44" fontId="5" fillId="0" borderId="12" xfId="2" applyNumberFormat="1" applyFont="1" applyBorder="1"/>
    <xf numFmtId="0" fontId="20" fillId="0" borderId="0" xfId="0" applyFo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quotePrefix="1"/>
    <xf numFmtId="0" fontId="2" fillId="18" borderId="43" xfId="0" applyFont="1" applyFill="1" applyBorder="1"/>
    <xf numFmtId="0" fontId="2" fillId="18" borderId="44" xfId="0" applyFont="1" applyFill="1" applyBorder="1"/>
    <xf numFmtId="0" fontId="2" fillId="18" borderId="44" xfId="0" applyFont="1" applyFill="1" applyBorder="1" applyAlignment="1">
      <alignment wrapText="1"/>
    </xf>
    <xf numFmtId="0" fontId="2" fillId="18" borderId="45" xfId="0" applyFont="1" applyFill="1" applyBorder="1" applyAlignment="1">
      <alignment wrapText="1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0" fillId="11" borderId="46" xfId="0" applyFill="1" applyBorder="1"/>
    <xf numFmtId="0" fontId="0" fillId="11" borderId="47" xfId="0" applyFill="1" applyBorder="1"/>
    <xf numFmtId="0" fontId="0" fillId="11" borderId="47" xfId="0" applyFill="1" applyBorder="1" applyAlignment="1">
      <alignment wrapText="1"/>
    </xf>
    <xf numFmtId="0" fontId="0" fillId="11" borderId="48" xfId="0" applyFill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23" fillId="0" borderId="46" xfId="0" applyFont="1" applyBorder="1"/>
    <xf numFmtId="0" fontId="21" fillId="0" borderId="46" xfId="0" applyFont="1" applyBorder="1"/>
    <xf numFmtId="0" fontId="21" fillId="0" borderId="47" xfId="0" applyFont="1" applyBorder="1"/>
    <xf numFmtId="0" fontId="21" fillId="0" borderId="48" xfId="0" applyFont="1" applyBorder="1"/>
    <xf numFmtId="0" fontId="21" fillId="0" borderId="46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/>
    <xf numFmtId="0" fontId="0" fillId="0" borderId="50" xfId="0" applyBorder="1"/>
    <xf numFmtId="0" fontId="0" fillId="0" borderId="51" xfId="0" applyBorder="1"/>
    <xf numFmtId="0" fontId="2" fillId="5" borderId="52" xfId="0" applyFont="1" applyFill="1" applyBorder="1"/>
    <xf numFmtId="0" fontId="2" fillId="5" borderId="50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66" fontId="21" fillId="0" borderId="0" xfId="0" applyNumberFormat="1" applyFont="1"/>
    <xf numFmtId="0" fontId="0" fillId="0" borderId="13" xfId="0" applyBorder="1"/>
    <xf numFmtId="0" fontId="21" fillId="0" borderId="0" xfId="0" applyFont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27" xfId="0" applyBorder="1"/>
    <xf numFmtId="0" fontId="26" fillId="19" borderId="0" xfId="3" applyFont="1" applyFill="1" applyAlignment="1">
      <alignment horizontal="center" vertical="center" wrapText="1"/>
    </xf>
    <xf numFmtId="0" fontId="26" fillId="19" borderId="0" xfId="3" applyFont="1" applyFill="1" applyAlignment="1">
      <alignment vertical="center" wrapText="1"/>
    </xf>
    <xf numFmtId="0" fontId="24" fillId="0" borderId="0" xfId="3" applyAlignment="1">
      <alignment vertical="center" wrapText="1"/>
    </xf>
    <xf numFmtId="0" fontId="24" fillId="0" borderId="0" xfId="3"/>
    <xf numFmtId="0" fontId="28" fillId="20" borderId="21" xfId="4" applyFont="1" applyFill="1" applyBorder="1" applyAlignment="1">
      <alignment horizontal="center" vertical="center"/>
    </xf>
    <xf numFmtId="0" fontId="28" fillId="20" borderId="21" xfId="4" applyFont="1" applyFill="1" applyBorder="1"/>
    <xf numFmtId="0" fontId="27" fillId="0" borderId="0" xfId="4"/>
    <xf numFmtId="0" fontId="28" fillId="20" borderId="28" xfId="4" applyFont="1" applyFill="1" applyBorder="1" applyAlignment="1">
      <alignment horizontal="center"/>
    </xf>
    <xf numFmtId="0" fontId="28" fillId="20" borderId="8" xfId="4" quotePrefix="1" applyFont="1" applyFill="1" applyBorder="1" applyAlignment="1">
      <alignment horizontal="center"/>
    </xf>
    <xf numFmtId="0" fontId="28" fillId="20" borderId="28" xfId="4" quotePrefix="1" applyFont="1" applyFill="1" applyBorder="1" applyAlignment="1">
      <alignment horizontal="center"/>
    </xf>
    <xf numFmtId="0" fontId="28" fillId="20" borderId="28" xfId="4" applyFont="1" applyFill="1" applyBorder="1"/>
    <xf numFmtId="0" fontId="27" fillId="0" borderId="0" xfId="4" applyAlignment="1">
      <alignment vertical="center"/>
    </xf>
    <xf numFmtId="0" fontId="27" fillId="0" borderId="0" xfId="4" applyAlignment="1">
      <alignment horizontal="left" vertical="center"/>
    </xf>
    <xf numFmtId="0" fontId="27" fillId="0" borderId="0" xfId="4" applyAlignment="1">
      <alignment horizontal="left"/>
    </xf>
    <xf numFmtId="0" fontId="30" fillId="0" borderId="0" xfId="4" applyFont="1" applyAlignment="1">
      <alignment horizontal="center"/>
    </xf>
    <xf numFmtId="0" fontId="30" fillId="0" borderId="0" xfId="4" applyFont="1" applyAlignment="1">
      <alignment horizontal="center" shrinkToFit="1"/>
    </xf>
    <xf numFmtId="0" fontId="30" fillId="0" borderId="0" xfId="4" applyFont="1"/>
    <xf numFmtId="0" fontId="31" fillId="19" borderId="6" xfId="4" applyFont="1" applyFill="1" applyBorder="1"/>
    <xf numFmtId="0" fontId="32" fillId="19" borderId="7" xfId="4" applyFont="1" applyFill="1" applyBorder="1" applyAlignment="1">
      <alignment vertical="center"/>
    </xf>
    <xf numFmtId="0" fontId="31" fillId="19" borderId="7" xfId="4" applyFont="1" applyFill="1" applyBorder="1" applyAlignment="1">
      <alignment horizontal="left" vertical="center"/>
    </xf>
    <xf numFmtId="0" fontId="31" fillId="19" borderId="7" xfId="4" applyFont="1" applyFill="1" applyBorder="1" applyAlignment="1">
      <alignment horizontal="left"/>
    </xf>
    <xf numFmtId="0" fontId="31" fillId="19" borderId="7" xfId="4" applyFont="1" applyFill="1" applyBorder="1" applyAlignment="1">
      <alignment horizontal="center"/>
    </xf>
    <xf numFmtId="0" fontId="33" fillId="19" borderId="7" xfId="4" applyFont="1" applyFill="1" applyBorder="1" applyAlignment="1">
      <alignment horizontal="center" shrinkToFit="1"/>
    </xf>
    <xf numFmtId="0" fontId="31" fillId="19" borderId="20" xfId="4" applyFont="1" applyFill="1" applyBorder="1"/>
    <xf numFmtId="0" fontId="29" fillId="0" borderId="0" xfId="4" applyFont="1"/>
    <xf numFmtId="0" fontId="28" fillId="21" borderId="47" xfId="4" applyFont="1" applyFill="1" applyBorder="1" applyAlignment="1">
      <alignment vertical="center"/>
    </xf>
    <xf numFmtId="0" fontId="32" fillId="0" borderId="0" xfId="4" applyFont="1" applyAlignment="1">
      <alignment vertical="center"/>
    </xf>
    <xf numFmtId="0" fontId="28" fillId="17" borderId="53" xfId="4" applyFont="1" applyFill="1" applyBorder="1" applyAlignment="1">
      <alignment horizontal="left" vertical="center" wrapText="1"/>
    </xf>
    <xf numFmtId="0" fontId="31" fillId="0" borderId="0" xfId="4" applyFont="1" applyAlignment="1">
      <alignment horizontal="left"/>
    </xf>
    <xf numFmtId="0" fontId="31" fillId="0" borderId="0" xfId="4" applyFont="1" applyAlignment="1">
      <alignment horizontal="center"/>
    </xf>
    <xf numFmtId="0" fontId="33" fillId="0" borderId="0" xfId="4" applyFont="1" applyAlignment="1">
      <alignment horizontal="center" shrinkToFit="1"/>
    </xf>
    <xf numFmtId="0" fontId="31" fillId="0" borderId="0" xfId="4" applyFont="1"/>
    <xf numFmtId="0" fontId="28" fillId="20" borderId="54" xfId="4" applyFont="1" applyFill="1" applyBorder="1" applyAlignment="1">
      <alignment horizontal="left"/>
    </xf>
    <xf numFmtId="0" fontId="28" fillId="20" borderId="54" xfId="4" applyFont="1" applyFill="1" applyBorder="1"/>
    <xf numFmtId="0" fontId="29" fillId="20" borderId="55" xfId="4" applyFont="1" applyFill="1" applyBorder="1"/>
    <xf numFmtId="0" fontId="29" fillId="20" borderId="55" xfId="4" applyFont="1" applyFill="1" applyBorder="1" applyAlignment="1">
      <alignment horizontal="center"/>
    </xf>
    <xf numFmtId="0" fontId="29" fillId="20" borderId="49" xfId="4" applyFont="1" applyFill="1" applyBorder="1"/>
    <xf numFmtId="0" fontId="28" fillId="17" borderId="47" xfId="4" applyFont="1" applyFill="1" applyBorder="1"/>
    <xf numFmtId="0" fontId="29" fillId="17" borderId="47" xfId="4" applyFont="1" applyFill="1" applyBorder="1" applyAlignment="1">
      <alignment horizontal="center"/>
    </xf>
    <xf numFmtId="0" fontId="29" fillId="22" borderId="47" xfId="4" applyFont="1" applyFill="1" applyBorder="1" applyAlignment="1">
      <alignment horizontal="center"/>
    </xf>
    <xf numFmtId="49" fontId="29" fillId="0" borderId="54" xfId="4" applyNumberFormat="1" applyFont="1" applyBorder="1" applyAlignment="1">
      <alignment horizontal="center" vertical="center"/>
    </xf>
    <xf numFmtId="0" fontId="29" fillId="17" borderId="47" xfId="4" applyFont="1" applyFill="1" applyBorder="1"/>
    <xf numFmtId="0" fontId="28" fillId="0" borderId="53" xfId="4" applyFont="1" applyBorder="1" applyAlignment="1">
      <alignment horizontal="left" vertical="center"/>
    </xf>
    <xf numFmtId="0" fontId="29" fillId="17" borderId="53" xfId="4" applyFont="1" applyFill="1" applyBorder="1" applyAlignment="1">
      <alignment horizontal="center" vertical="center"/>
    </xf>
    <xf numFmtId="49" fontId="29" fillId="23" borderId="53" xfId="4" applyNumberFormat="1" applyFont="1" applyFill="1" applyBorder="1" applyAlignment="1">
      <alignment horizontal="center" vertical="center" shrinkToFit="1"/>
    </xf>
    <xf numFmtId="49" fontId="29" fillId="0" borderId="53" xfId="4" applyNumberFormat="1" applyFont="1" applyBorder="1" applyAlignment="1">
      <alignment horizontal="center" vertical="center" shrinkToFit="1"/>
    </xf>
    <xf numFmtId="49" fontId="29" fillId="0" borderId="1" xfId="4" applyNumberFormat="1" applyFont="1" applyBorder="1" applyAlignment="1">
      <alignment horizontal="center" vertical="center"/>
    </xf>
    <xf numFmtId="0" fontId="29" fillId="0" borderId="53" xfId="4" applyFont="1" applyBorder="1"/>
    <xf numFmtId="0" fontId="29" fillId="0" borderId="0" xfId="4" applyFont="1" applyAlignment="1">
      <alignment vertical="center"/>
    </xf>
    <xf numFmtId="0" fontId="28" fillId="20" borderId="47" xfId="4" applyFont="1" applyFill="1" applyBorder="1" applyAlignment="1">
      <alignment horizontal="left"/>
    </xf>
    <xf numFmtId="0" fontId="28" fillId="20" borderId="55" xfId="4" applyFont="1" applyFill="1" applyBorder="1"/>
    <xf numFmtId="0" fontId="29" fillId="24" borderId="55" xfId="4" applyFont="1" applyFill="1" applyBorder="1" applyAlignment="1">
      <alignment horizontal="center"/>
    </xf>
    <xf numFmtId="0" fontId="28" fillId="21" borderId="47" xfId="4" applyFont="1" applyFill="1" applyBorder="1" applyAlignment="1">
      <alignment horizontal="left"/>
    </xf>
    <xf numFmtId="0" fontId="29" fillId="0" borderId="47" xfId="4" applyFont="1" applyBorder="1" applyAlignment="1">
      <alignment vertical="center"/>
    </xf>
    <xf numFmtId="0" fontId="28" fillId="17" borderId="47" xfId="4" applyFont="1" applyFill="1" applyBorder="1" applyAlignment="1">
      <alignment vertical="center"/>
    </xf>
    <xf numFmtId="0" fontId="29" fillId="17" borderId="47" xfId="4" applyFont="1" applyFill="1" applyBorder="1" applyAlignment="1">
      <alignment horizontal="center" vertical="center"/>
    </xf>
    <xf numFmtId="167" fontId="28" fillId="18" borderId="47" xfId="4" applyNumberFormat="1" applyFont="1" applyFill="1" applyBorder="1" applyAlignment="1">
      <alignment horizontal="center"/>
    </xf>
    <xf numFmtId="49" fontId="29" fillId="23" borderId="47" xfId="4" applyNumberFormat="1" applyFont="1" applyFill="1" applyBorder="1" applyAlignment="1">
      <alignment horizontal="center" vertical="center"/>
    </xf>
    <xf numFmtId="49" fontId="29" fillId="17" borderId="47" xfId="4" applyNumberFormat="1" applyFont="1" applyFill="1" applyBorder="1" applyAlignment="1">
      <alignment horizontal="center" vertical="center"/>
    </xf>
    <xf numFmtId="49" fontId="29" fillId="25" borderId="47" xfId="4" applyNumberFormat="1" applyFont="1" applyFill="1" applyBorder="1" applyAlignment="1">
      <alignment horizontal="center" vertical="center"/>
    </xf>
    <xf numFmtId="49" fontId="29" fillId="0" borderId="16" xfId="4" applyNumberFormat="1" applyFont="1" applyBorder="1" applyAlignment="1">
      <alignment horizontal="center" vertical="center"/>
    </xf>
    <xf numFmtId="0" fontId="29" fillId="0" borderId="16" xfId="4" applyFont="1" applyBorder="1"/>
    <xf numFmtId="0" fontId="28" fillId="0" borderId="47" xfId="4" applyFont="1" applyBorder="1" applyAlignment="1">
      <alignment vertical="center"/>
    </xf>
    <xf numFmtId="167" fontId="28" fillId="15" borderId="47" xfId="4" applyNumberFormat="1" applyFont="1" applyFill="1" applyBorder="1" applyAlignment="1">
      <alignment horizontal="center"/>
    </xf>
    <xf numFmtId="49" fontId="29" fillId="0" borderId="47" xfId="4" applyNumberFormat="1" applyFont="1" applyBorder="1" applyAlignment="1">
      <alignment horizontal="center" vertical="center"/>
    </xf>
    <xf numFmtId="49" fontId="29" fillId="16" borderId="47" xfId="4" applyNumberFormat="1" applyFont="1" applyFill="1" applyBorder="1" applyAlignment="1">
      <alignment horizontal="center" vertical="center"/>
    </xf>
    <xf numFmtId="49" fontId="29" fillId="26" borderId="47" xfId="4" applyNumberFormat="1" applyFont="1" applyFill="1" applyBorder="1" applyAlignment="1">
      <alignment horizontal="center" vertical="center"/>
    </xf>
    <xf numFmtId="0" fontId="29" fillId="0" borderId="47" xfId="4" applyFont="1" applyBorder="1"/>
    <xf numFmtId="0" fontId="28" fillId="0" borderId="47" xfId="4" applyFont="1" applyBorder="1"/>
    <xf numFmtId="49" fontId="29" fillId="27" borderId="47" xfId="4" applyNumberFormat="1" applyFont="1" applyFill="1" applyBorder="1" applyAlignment="1">
      <alignment horizontal="center" vertical="center"/>
    </xf>
    <xf numFmtId="49" fontId="29" fillId="6" borderId="47" xfId="4" applyNumberFormat="1" applyFont="1" applyFill="1" applyBorder="1" applyAlignment="1">
      <alignment horizontal="center" vertical="center"/>
    </xf>
    <xf numFmtId="49" fontId="29" fillId="28" borderId="47" xfId="4" applyNumberFormat="1" applyFont="1" applyFill="1" applyBorder="1" applyAlignment="1">
      <alignment horizontal="center" vertical="center"/>
    </xf>
    <xf numFmtId="49" fontId="29" fillId="29" borderId="47" xfId="4" applyNumberFormat="1" applyFont="1" applyFill="1" applyBorder="1" applyAlignment="1">
      <alignment horizontal="center" vertical="center"/>
    </xf>
    <xf numFmtId="0" fontId="29" fillId="30" borderId="55" xfId="4" applyFont="1" applyFill="1" applyBorder="1" applyAlignment="1">
      <alignment horizontal="center"/>
    </xf>
    <xf numFmtId="0" fontId="28" fillId="21" borderId="47" xfId="4" applyFont="1" applyFill="1" applyBorder="1" applyAlignment="1">
      <alignment horizontal="left" vertical="center"/>
    </xf>
    <xf numFmtId="0" fontId="29" fillId="17" borderId="47" xfId="4" applyFont="1" applyFill="1" applyBorder="1" applyAlignment="1">
      <alignment horizontal="left" vertical="center"/>
    </xf>
    <xf numFmtId="49" fontId="29" fillId="0" borderId="15" xfId="4" applyNumberFormat="1" applyFont="1" applyBorder="1" applyAlignment="1">
      <alignment horizontal="center"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horizontal="center" vertical="center"/>
    </xf>
    <xf numFmtId="49" fontId="29" fillId="0" borderId="0" xfId="4" applyNumberFormat="1" applyFont="1" applyAlignment="1">
      <alignment horizontal="center" vertical="center"/>
    </xf>
    <xf numFmtId="0" fontId="28" fillId="31" borderId="14" xfId="4" applyFont="1" applyFill="1" applyBorder="1"/>
    <xf numFmtId="0" fontId="29" fillId="31" borderId="16" xfId="4" applyFont="1" applyFill="1" applyBorder="1" applyAlignment="1">
      <alignment vertical="center"/>
    </xf>
    <xf numFmtId="0" fontId="29" fillId="0" borderId="0" xfId="4" applyFont="1" applyAlignment="1">
      <alignment horizontal="center"/>
    </xf>
    <xf numFmtId="0" fontId="29" fillId="32" borderId="47" xfId="4" applyFont="1" applyFill="1" applyBorder="1"/>
    <xf numFmtId="0" fontId="29" fillId="15" borderId="47" xfId="4" applyFont="1" applyFill="1" applyBorder="1"/>
    <xf numFmtId="0" fontId="29" fillId="33" borderId="47" xfId="4" applyFont="1" applyFill="1" applyBorder="1"/>
    <xf numFmtId="0" fontId="2" fillId="20" borderId="6" xfId="0" applyFont="1" applyFill="1" applyBorder="1"/>
    <xf numFmtId="0" fontId="0" fillId="20" borderId="7" xfId="0" applyFill="1" applyBorder="1"/>
    <xf numFmtId="0" fontId="0" fillId="20" borderId="20" xfId="0" applyFill="1" applyBorder="1"/>
    <xf numFmtId="0" fontId="0" fillId="17" borderId="11" xfId="0" applyFill="1" applyBorder="1"/>
    <xf numFmtId="0" fontId="0" fillId="17" borderId="0" xfId="0" applyFill="1"/>
    <xf numFmtId="0" fontId="0" fillId="17" borderId="13" xfId="0" applyFill="1" applyBorder="1"/>
    <xf numFmtId="0" fontId="0" fillId="17" borderId="0" xfId="0" applyFill="1" applyAlignment="1">
      <alignment horizontal="left" indent="3"/>
    </xf>
    <xf numFmtId="0" fontId="0" fillId="17" borderId="17" xfId="0" applyFill="1" applyBorder="1"/>
    <xf numFmtId="0" fontId="0" fillId="17" borderId="18" xfId="0" applyFill="1" applyBorder="1"/>
    <xf numFmtId="0" fontId="0" fillId="17" borderId="27" xfId="0" applyFill="1" applyBorder="1"/>
    <xf numFmtId="0" fontId="28" fillId="8" borderId="9" xfId="4" applyFont="1" applyFill="1" applyBorder="1" applyAlignment="1">
      <alignment horizontal="center" vertical="center" wrapText="1"/>
    </xf>
    <xf numFmtId="0" fontId="29" fillId="20" borderId="27" xfId="4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6" fillId="10" borderId="6" xfId="2" applyFont="1" applyFill="1" applyBorder="1" applyAlignment="1">
      <alignment horizontal="center"/>
    </xf>
    <xf numFmtId="0" fontId="6" fillId="10" borderId="20" xfId="2" applyFont="1" applyFill="1" applyBorder="1" applyAlignment="1">
      <alignment horizontal="center"/>
    </xf>
    <xf numFmtId="14" fontId="7" fillId="2" borderId="11" xfId="2" applyNumberFormat="1" applyFont="1" applyFill="1" applyBorder="1" applyAlignment="1" applyProtection="1">
      <alignment horizontal="right"/>
      <protection locked="0"/>
    </xf>
    <xf numFmtId="14" fontId="7" fillId="2" borderId="0" xfId="2" applyNumberFormat="1" applyFont="1" applyFill="1" applyAlignment="1" applyProtection="1">
      <alignment horizontal="right"/>
      <protection locked="0"/>
    </xf>
    <xf numFmtId="14" fontId="7" fillId="2" borderId="11" xfId="2" applyNumberFormat="1" applyFont="1" applyFill="1" applyBorder="1" applyAlignment="1" applyProtection="1">
      <alignment horizontal="right" wrapText="1"/>
      <protection locked="0"/>
    </xf>
    <xf numFmtId="14" fontId="7" fillId="2" borderId="0" xfId="2" applyNumberFormat="1" applyFont="1" applyFill="1" applyAlignment="1" applyProtection="1">
      <alignment horizontal="right" wrapText="1"/>
      <protection locked="0"/>
    </xf>
    <xf numFmtId="0" fontId="3" fillId="7" borderId="6" xfId="2" applyFont="1" applyFill="1" applyBorder="1" applyAlignment="1" applyProtection="1">
      <alignment horizontal="center"/>
      <protection locked="0"/>
    </xf>
    <xf numFmtId="0" fontId="3" fillId="7" borderId="7" xfId="2" applyFont="1" applyFill="1" applyBorder="1" applyAlignment="1" applyProtection="1">
      <alignment horizontal="center"/>
      <protection locked="0"/>
    </xf>
    <xf numFmtId="0" fontId="3" fillId="8" borderId="7" xfId="2" applyFont="1" applyFill="1" applyBorder="1" applyAlignment="1" applyProtection="1">
      <alignment horizontal="center"/>
      <protection locked="0"/>
    </xf>
    <xf numFmtId="0" fontId="12" fillId="0" borderId="18" xfId="2" applyFont="1" applyBorder="1" applyAlignment="1" applyProtection="1">
      <alignment horizontal="center"/>
      <protection locked="0"/>
    </xf>
    <xf numFmtId="0" fontId="6" fillId="12" borderId="6" xfId="2" applyFont="1" applyFill="1" applyBorder="1" applyAlignment="1" applyProtection="1">
      <alignment horizontal="center"/>
      <protection locked="0"/>
    </xf>
    <xf numFmtId="0" fontId="6" fillId="12" borderId="7" xfId="2" applyFont="1" applyFill="1" applyBorder="1" applyAlignment="1" applyProtection="1">
      <alignment horizontal="center"/>
      <protection locked="0"/>
    </xf>
    <xf numFmtId="0" fontId="6" fillId="8" borderId="7" xfId="2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3" xfId="0" applyFill="1" applyBorder="1" applyAlignment="1">
      <alignment horizontal="center"/>
    </xf>
    <xf numFmtId="0" fontId="28" fillId="8" borderId="6" xfId="4" applyFont="1" applyFill="1" applyBorder="1" applyAlignment="1">
      <alignment horizontal="center"/>
    </xf>
    <xf numFmtId="0" fontId="28" fillId="8" borderId="7" xfId="4" applyFont="1" applyFill="1" applyBorder="1" applyAlignment="1">
      <alignment horizontal="center"/>
    </xf>
    <xf numFmtId="0" fontId="28" fillId="8" borderId="20" xfId="4" applyFont="1" applyFill="1" applyBorder="1" applyAlignment="1">
      <alignment horizontal="center"/>
    </xf>
    <xf numFmtId="0" fontId="28" fillId="12" borderId="6" xfId="4" applyFont="1" applyFill="1" applyBorder="1" applyAlignment="1">
      <alignment horizontal="center"/>
    </xf>
    <xf numFmtId="0" fontId="28" fillId="12" borderId="7" xfId="4" applyFont="1" applyFill="1" applyBorder="1" applyAlignment="1">
      <alignment horizontal="center"/>
    </xf>
    <xf numFmtId="0" fontId="28" fillId="12" borderId="20" xfId="4" applyFont="1" applyFill="1" applyBorder="1" applyAlignment="1">
      <alignment horizontal="center"/>
    </xf>
    <xf numFmtId="0" fontId="28" fillId="12" borderId="7" xfId="4" applyFont="1" applyFill="1" applyBorder="1" applyAlignment="1">
      <alignment horizontal="center" vertical="center"/>
    </xf>
    <xf numFmtId="0" fontId="25" fillId="19" borderId="0" xfId="3" applyFont="1" applyFill="1" applyAlignment="1">
      <alignment horizontal="center" vertical="center" wrapText="1"/>
    </xf>
    <xf numFmtId="0" fontId="28" fillId="20" borderId="9" xfId="4" applyFont="1" applyFill="1" applyBorder="1" applyAlignment="1">
      <alignment vertical="center"/>
    </xf>
    <xf numFmtId="0" fontId="29" fillId="20" borderId="18" xfId="4" applyFont="1" applyFill="1" applyBorder="1" applyAlignment="1">
      <alignment vertical="center"/>
    </xf>
    <xf numFmtId="0" fontId="28" fillId="20" borderId="21" xfId="4" applyFont="1" applyFill="1" applyBorder="1" applyAlignment="1">
      <alignment horizontal="center" vertical="center"/>
    </xf>
    <xf numFmtId="0" fontId="29" fillId="20" borderId="28" xfId="4" applyFont="1" applyFill="1" applyBorder="1" applyAlignment="1">
      <alignment horizontal="center" vertical="center"/>
    </xf>
    <xf numFmtId="0" fontId="28" fillId="20" borderId="24" xfId="4" applyFont="1" applyFill="1" applyBorder="1" applyAlignment="1">
      <alignment horizontal="left" vertical="center"/>
    </xf>
    <xf numFmtId="0" fontId="29" fillId="20" borderId="27" xfId="4" applyFont="1" applyFill="1" applyBorder="1" applyAlignment="1">
      <alignment horizontal="left"/>
    </xf>
    <xf numFmtId="0" fontId="28" fillId="12" borderId="7" xfId="4" applyFont="1" applyFill="1" applyBorder="1" applyAlignment="1">
      <alignment horizontal="center" vertical="center" wrapText="1"/>
    </xf>
    <xf numFmtId="0" fontId="28" fillId="8" borderId="7" xfId="4" applyFont="1" applyFill="1" applyBorder="1" applyAlignment="1">
      <alignment horizontal="center" wrapText="1"/>
    </xf>
  </cellXfs>
  <cellStyles count="5">
    <cellStyle name="Komma" xfId="1" builtinId="3"/>
    <cellStyle name="Normal" xfId="2" xr:uid="{00000000-0005-0000-0000-000001000000}"/>
    <cellStyle name="Standaard" xfId="0" builtinId="0"/>
    <cellStyle name="Standaard 3" xfId="4" xr:uid="{00000000-0005-0000-0000-000003000000}"/>
    <cellStyle name="Standaard 4" xfId="3" xr:uid="{00000000-0005-0000-0000-000004000000}"/>
  </cellStyles>
  <dxfs count="6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321328</xdr:colOff>
      <xdr:row>4</xdr:row>
      <xdr:rowOff>80330</xdr:rowOff>
    </xdr:from>
    <xdr:to>
      <xdr:col>13</xdr:col>
      <xdr:colOff>481989</xdr:colOff>
      <xdr:row>26</xdr:row>
      <xdr:rowOff>11475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365909" y="785122"/>
          <a:ext cx="803312" cy="4126564"/>
          <a:chOff x="16742948" y="1178574"/>
          <a:chExt cx="768885" cy="11014758"/>
        </a:xfrm>
      </xdr:grpSpPr>
      <xdr:cxnSp macro="">
        <xdr:nvCxnSpPr>
          <xdr:cNvPr id="3" name="Rechte verbindingslijn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17166981" y="1421423"/>
            <a:ext cx="8659" cy="10771909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kstvak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6742948" y="1178574"/>
            <a:ext cx="768885" cy="1278759"/>
          </a:xfrm>
          <a:prstGeom prst="rect">
            <a:avLst/>
          </a:prstGeom>
          <a:solidFill>
            <a:srgbClr val="FF00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nl-NL" sz="1100" b="1" i="0">
                <a:ln>
                  <a:noFill/>
                </a:ln>
                <a:solidFill>
                  <a:schemeClr val="bg1"/>
                </a:solidFill>
              </a:rPr>
              <a:t>Hier staan we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1350929</xdr:colOff>
      <xdr:row>8</xdr:row>
      <xdr:rowOff>57380</xdr:rowOff>
    </xdr:from>
    <xdr:ext cx="1506571" cy="342786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46654" y="1676630"/>
          <a:ext cx="1506571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isometricRightUp"/>
            <a:lightRig rig="threePt" dir="t"/>
          </a:scene3d>
        </a:bodyPr>
        <a:lstStyle/>
        <a:p>
          <a:pPr algn="ctr"/>
          <a:r>
            <a:rPr lang="nl-NL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In uitvoering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BG61"/>
  <sheetViews>
    <sheetView tabSelected="1" zoomScale="80" zoomScaleNormal="80" workbookViewId="0">
      <selection activeCell="B7" sqref="B7"/>
    </sheetView>
  </sheetViews>
  <sheetFormatPr defaultColWidth="9.1328125" defaultRowHeight="14.25" x14ac:dyDescent="0.45"/>
  <cols>
    <col min="1" max="1" width="52.1328125" style="2" customWidth="1"/>
    <col min="2" max="2" width="34.265625" style="2" customWidth="1"/>
    <col min="3" max="3" width="16.265625" style="2" customWidth="1"/>
    <col min="4" max="5" width="11.73046875" style="2" customWidth="1"/>
    <col min="6" max="6" width="15" style="2" customWidth="1"/>
    <col min="7" max="7" width="18.3984375" style="2" customWidth="1"/>
    <col min="8" max="8" width="21.59765625" style="2" customWidth="1"/>
    <col min="9" max="9" width="20.73046875" style="2" customWidth="1"/>
    <col min="10" max="11" width="22" style="2" customWidth="1"/>
    <col min="12" max="12" width="20.73046875" style="2" customWidth="1"/>
    <col min="13" max="13" width="20" style="2" customWidth="1"/>
    <col min="14" max="14" width="23.59765625" style="4" customWidth="1"/>
    <col min="15" max="15" width="18.73046875" style="4" customWidth="1"/>
    <col min="16" max="16" width="24.73046875" style="4" customWidth="1"/>
    <col min="17" max="17" width="15.265625" style="4" customWidth="1"/>
    <col min="18" max="18" width="29.59765625" style="2" customWidth="1"/>
    <col min="19" max="19" width="17.3984375" style="2" customWidth="1"/>
    <col min="20" max="20" width="30.3984375" style="2" customWidth="1"/>
    <col min="21" max="21" width="18.59765625" style="2" customWidth="1"/>
    <col min="22" max="22" width="15.73046875" style="2" customWidth="1"/>
    <col min="23" max="25" width="18.59765625" style="2" customWidth="1"/>
    <col min="26" max="26" width="15.73046875" style="2" customWidth="1"/>
    <col min="27" max="29" width="18.59765625" style="2" customWidth="1"/>
    <col min="30" max="30" width="15.73046875" style="2" customWidth="1"/>
    <col min="31" max="32" width="13.265625" style="2" customWidth="1"/>
    <col min="33" max="33" width="16" style="2" customWidth="1"/>
    <col min="34" max="34" width="15.73046875" style="2" customWidth="1"/>
    <col min="35" max="36" width="16.73046875" style="2" customWidth="1"/>
    <col min="37" max="37" width="13.265625" style="2" customWidth="1"/>
    <col min="38" max="38" width="15.265625" style="2" customWidth="1"/>
    <col min="39" max="42" width="16.73046875" style="2" customWidth="1"/>
    <col min="43" max="43" width="18.86328125" style="2" customWidth="1"/>
    <col min="44" max="44" width="16.73046875" style="2" customWidth="1"/>
    <col min="45" max="45" width="13.265625" style="2" customWidth="1"/>
    <col min="46" max="46" width="15.265625" style="2" customWidth="1"/>
    <col min="47" max="49" width="13.265625" style="2" customWidth="1"/>
    <col min="50" max="50" width="15.265625" style="2" customWidth="1"/>
    <col min="51" max="51" width="16.73046875" style="2" customWidth="1"/>
    <col min="52" max="52" width="18.86328125" style="2" customWidth="1"/>
    <col min="53" max="53" width="16.73046875" style="2" customWidth="1"/>
    <col min="54" max="54" width="13.265625" style="2" customWidth="1"/>
    <col min="55" max="55" width="15.265625" style="2" customWidth="1"/>
    <col min="56" max="56" width="18.265625" style="2" customWidth="1"/>
    <col min="57" max="58" width="20.3984375" style="2" customWidth="1"/>
    <col min="59" max="59" width="24" style="2" customWidth="1"/>
    <col min="60" max="16384" width="9.1328125" style="2"/>
  </cols>
  <sheetData>
    <row r="1" spans="1:59" ht="21" x14ac:dyDescent="0.65">
      <c r="A1" s="1" t="s">
        <v>0</v>
      </c>
      <c r="B1" s="1"/>
      <c r="F1" s="3"/>
    </row>
    <row r="2" spans="1:59" ht="21" x14ac:dyDescent="0.65">
      <c r="A2" s="1"/>
      <c r="B2" s="1"/>
      <c r="J2" s="5" t="s">
        <v>1</v>
      </c>
      <c r="K2" s="6" t="s">
        <v>2</v>
      </c>
      <c r="L2" s="7">
        <v>45642</v>
      </c>
      <c r="M2" s="8"/>
    </row>
    <row r="3" spans="1:59" s="12" customFormat="1" ht="18.399999999999999" thickBot="1" x14ac:dyDescent="0.6">
      <c r="A3" s="9" t="s">
        <v>3</v>
      </c>
      <c r="B3" s="10"/>
      <c r="C3" s="10">
        <v>104</v>
      </c>
      <c r="D3" s="10"/>
      <c r="E3" s="10"/>
      <c r="F3" s="10" t="s">
        <v>4</v>
      </c>
      <c r="G3" s="11"/>
      <c r="J3" s="5" t="s">
        <v>5</v>
      </c>
      <c r="K3" s="6" t="s">
        <v>2</v>
      </c>
      <c r="L3" s="7">
        <v>45747</v>
      </c>
      <c r="M3" s="13"/>
      <c r="N3" s="14"/>
      <c r="O3" s="14"/>
      <c r="P3" s="14"/>
      <c r="Q3" s="14"/>
    </row>
    <row r="4" spans="1:59" s="12" customFormat="1" ht="36.4" thickBot="1" x14ac:dyDescent="0.6">
      <c r="A4" s="15" t="s">
        <v>6</v>
      </c>
      <c r="B4" s="16" t="s">
        <v>7</v>
      </c>
      <c r="C4" s="16"/>
      <c r="D4" s="16"/>
      <c r="E4" s="16"/>
      <c r="F4" s="16"/>
      <c r="G4" s="17"/>
      <c r="I4" s="18"/>
      <c r="J4" s="19"/>
      <c r="K4" s="20"/>
      <c r="L4" s="21"/>
      <c r="M4" s="21"/>
      <c r="N4" s="22" t="s">
        <v>8</v>
      </c>
      <c r="O4" s="14"/>
      <c r="P4" s="14"/>
      <c r="Q4" s="14"/>
    </row>
    <row r="5" spans="1:59" ht="18.399999999999999" thickBot="1" x14ac:dyDescent="0.6">
      <c r="A5" s="15" t="s">
        <v>9</v>
      </c>
      <c r="B5" s="2" t="s">
        <v>10</v>
      </c>
      <c r="G5" s="23"/>
      <c r="I5" s="24"/>
      <c r="J5" s="25"/>
      <c r="K5" s="26"/>
      <c r="L5" s="27"/>
      <c r="M5" s="27" t="s">
        <v>11</v>
      </c>
      <c r="N5" s="28">
        <f>I19+I25+I31+I37+I43+I49</f>
        <v>93202</v>
      </c>
      <c r="O5" s="14"/>
      <c r="P5" s="14"/>
      <c r="Q5" s="14"/>
      <c r="R5" s="12"/>
      <c r="U5" s="12"/>
      <c r="V5" s="12"/>
    </row>
    <row r="6" spans="1:59" ht="18" x14ac:dyDescent="0.55000000000000004">
      <c r="G6" s="23"/>
      <c r="I6" s="317"/>
      <c r="J6" s="318"/>
      <c r="K6" s="318"/>
      <c r="L6" s="318"/>
      <c r="M6" s="29" t="s">
        <v>12</v>
      </c>
      <c r="N6" s="30">
        <f>K25+K31+K37+K43+K49</f>
        <v>24200</v>
      </c>
      <c r="O6" s="14"/>
      <c r="P6" s="14"/>
      <c r="Q6" s="14"/>
      <c r="U6" s="12"/>
      <c r="V6" s="12"/>
      <c r="BG6" s="31"/>
    </row>
    <row r="7" spans="1:59" ht="18.399999999999999" thickBot="1" x14ac:dyDescent="0.6">
      <c r="G7" s="23"/>
      <c r="I7" s="319"/>
      <c r="J7" s="320"/>
      <c r="K7" s="320"/>
      <c r="L7" s="320"/>
      <c r="M7" s="32" t="s">
        <v>13</v>
      </c>
      <c r="N7" s="33">
        <f>I55</f>
        <v>-15000</v>
      </c>
      <c r="O7" s="14"/>
      <c r="P7" s="14"/>
      <c r="Q7" s="14"/>
      <c r="U7" s="12"/>
      <c r="V7" s="12"/>
    </row>
    <row r="8" spans="1:59" ht="21.4" thickBot="1" x14ac:dyDescent="0.7">
      <c r="A8" s="34"/>
      <c r="B8" s="35"/>
      <c r="C8" s="36"/>
      <c r="D8" s="36"/>
      <c r="E8" s="36"/>
      <c r="F8" s="37"/>
      <c r="G8" s="38"/>
      <c r="I8" s="39"/>
      <c r="J8" s="40"/>
      <c r="K8" s="41"/>
      <c r="L8" s="42"/>
      <c r="M8" s="42"/>
      <c r="N8" s="43">
        <f>SUM(N5:N7)</f>
        <v>102402</v>
      </c>
      <c r="O8" s="14"/>
      <c r="P8" s="14"/>
      <c r="Q8" s="14"/>
      <c r="BF8" s="44"/>
    </row>
    <row r="9" spans="1:59" ht="21.4" thickBot="1" x14ac:dyDescent="0.7">
      <c r="A9" s="45"/>
      <c r="B9" s="45"/>
      <c r="C9" s="46"/>
      <c r="D9" s="46"/>
      <c r="E9" s="46"/>
      <c r="N9" s="2"/>
      <c r="O9" s="14"/>
      <c r="P9" s="14"/>
      <c r="Q9" s="14"/>
      <c r="S9" s="321">
        <v>2025</v>
      </c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J9" s="323">
        <v>2026</v>
      </c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</row>
    <row r="10" spans="1:59" ht="25.9" thickBot="1" x14ac:dyDescent="0.8">
      <c r="G10" s="324" t="s">
        <v>14</v>
      </c>
      <c r="H10" s="324"/>
      <c r="I10" s="324"/>
      <c r="J10" s="324"/>
      <c r="K10" s="4"/>
      <c r="L10" s="4"/>
      <c r="M10" s="47" t="s">
        <v>14</v>
      </c>
      <c r="N10" s="315" t="s">
        <v>15</v>
      </c>
      <c r="O10" s="316"/>
      <c r="P10" s="48" t="s">
        <v>16</v>
      </c>
      <c r="Q10" s="2"/>
      <c r="R10" s="49" t="s">
        <v>17</v>
      </c>
      <c r="S10" s="325" t="s">
        <v>18</v>
      </c>
      <c r="T10" s="326"/>
      <c r="U10" s="326"/>
      <c r="V10" s="326"/>
      <c r="W10" s="327" t="s">
        <v>19</v>
      </c>
      <c r="X10" s="327"/>
      <c r="Y10" s="327"/>
      <c r="Z10" s="327"/>
      <c r="AA10" s="326" t="s">
        <v>20</v>
      </c>
      <c r="AB10" s="326"/>
      <c r="AC10" s="326"/>
      <c r="AD10" s="326"/>
      <c r="AE10" s="327" t="s">
        <v>21</v>
      </c>
      <c r="AF10" s="327"/>
      <c r="AG10" s="327"/>
      <c r="AH10" s="327"/>
      <c r="AI10" s="50" t="s">
        <v>22</v>
      </c>
      <c r="AJ10" s="326" t="s">
        <v>23</v>
      </c>
      <c r="AK10" s="326"/>
      <c r="AL10" s="326"/>
      <c r="AM10" s="326"/>
      <c r="AN10" s="327" t="s">
        <v>24</v>
      </c>
      <c r="AO10" s="327"/>
      <c r="AP10" s="327"/>
      <c r="AQ10" s="327"/>
      <c r="AR10" s="326" t="s">
        <v>25</v>
      </c>
      <c r="AS10" s="326"/>
      <c r="AT10" s="326"/>
      <c r="AU10" s="326"/>
      <c r="AV10" s="327" t="s">
        <v>26</v>
      </c>
      <c r="AW10" s="327"/>
      <c r="AX10" s="327"/>
      <c r="AY10" s="327"/>
      <c r="AZ10" s="50" t="s">
        <v>27</v>
      </c>
    </row>
    <row r="11" spans="1:59" s="63" customFormat="1" ht="18.399999999999999" thickBot="1" x14ac:dyDescent="0.6">
      <c r="A11" s="51" t="s">
        <v>28</v>
      </c>
      <c r="B11" s="52"/>
      <c r="C11" s="52"/>
      <c r="D11" s="52"/>
      <c r="E11" s="52"/>
      <c r="F11" s="53"/>
      <c r="G11" s="54" t="s">
        <v>29</v>
      </c>
      <c r="H11" s="55" t="s">
        <v>30</v>
      </c>
      <c r="I11" s="55" t="s">
        <v>29</v>
      </c>
      <c r="J11" s="56" t="s">
        <v>30</v>
      </c>
      <c r="K11" s="56" t="s">
        <v>30</v>
      </c>
      <c r="L11" s="57" t="s">
        <v>31</v>
      </c>
      <c r="M11" s="47"/>
      <c r="N11" s="315" t="s">
        <v>32</v>
      </c>
      <c r="O11" s="316"/>
      <c r="P11" s="58" t="s">
        <v>33</v>
      </c>
      <c r="Q11" s="59"/>
      <c r="R11" s="60" t="s">
        <v>34</v>
      </c>
      <c r="S11" s="56" t="s">
        <v>35</v>
      </c>
      <c r="T11" s="56" t="s">
        <v>36</v>
      </c>
      <c r="U11" s="56" t="s">
        <v>37</v>
      </c>
      <c r="V11" s="61" t="s">
        <v>38</v>
      </c>
      <c r="W11" s="56" t="s">
        <v>39</v>
      </c>
      <c r="X11" s="56" t="s">
        <v>40</v>
      </c>
      <c r="Y11" s="56" t="s">
        <v>41</v>
      </c>
      <c r="Z11" s="61" t="s">
        <v>42</v>
      </c>
      <c r="AA11" s="56" t="s">
        <v>43</v>
      </c>
      <c r="AB11" s="56" t="s">
        <v>44</v>
      </c>
      <c r="AC11" s="56" t="s">
        <v>45</v>
      </c>
      <c r="AD11" s="61" t="s">
        <v>46</v>
      </c>
      <c r="AE11" s="56" t="s">
        <v>47</v>
      </c>
      <c r="AF11" s="56" t="s">
        <v>48</v>
      </c>
      <c r="AG11" s="56" t="s">
        <v>49</v>
      </c>
      <c r="AH11" s="61" t="s">
        <v>50</v>
      </c>
      <c r="AI11" s="62"/>
      <c r="AJ11" s="60" t="s">
        <v>35</v>
      </c>
      <c r="AK11" s="60" t="s">
        <v>36</v>
      </c>
      <c r="AL11" s="60" t="s">
        <v>37</v>
      </c>
      <c r="AM11" s="61" t="s">
        <v>51</v>
      </c>
      <c r="AN11" s="56" t="s">
        <v>39</v>
      </c>
      <c r="AO11" s="56" t="s">
        <v>40</v>
      </c>
      <c r="AP11" s="56" t="s">
        <v>41</v>
      </c>
      <c r="AQ11" s="61" t="s">
        <v>51</v>
      </c>
      <c r="AR11" s="60" t="s">
        <v>52</v>
      </c>
      <c r="AS11" s="60" t="s">
        <v>53</v>
      </c>
      <c r="AT11" s="60" t="s">
        <v>45</v>
      </c>
      <c r="AU11" s="61" t="s">
        <v>51</v>
      </c>
      <c r="AV11" s="56" t="s">
        <v>47</v>
      </c>
      <c r="AW11" s="56" t="s">
        <v>48</v>
      </c>
      <c r="AX11" s="56" t="s">
        <v>49</v>
      </c>
      <c r="AY11" s="61" t="s">
        <v>50</v>
      </c>
      <c r="AZ11" s="56"/>
      <c r="BA11" s="2"/>
      <c r="BB11" s="2"/>
      <c r="BC11" s="2"/>
      <c r="BD11" s="2"/>
    </row>
    <row r="12" spans="1:59" s="78" customFormat="1" ht="18.399999999999999" thickBot="1" x14ac:dyDescent="0.6">
      <c r="A12" s="64"/>
      <c r="B12" s="65"/>
      <c r="C12" s="66"/>
      <c r="D12" s="66"/>
      <c r="E12" s="66"/>
      <c r="F12" s="65"/>
      <c r="G12" s="67" t="s">
        <v>54</v>
      </c>
      <c r="H12" s="68" t="s">
        <v>54</v>
      </c>
      <c r="I12" s="69" t="s">
        <v>55</v>
      </c>
      <c r="J12" s="69" t="s">
        <v>55</v>
      </c>
      <c r="K12" s="69" t="s">
        <v>56</v>
      </c>
      <c r="L12" s="70"/>
      <c r="M12" s="71"/>
      <c r="N12" s="72"/>
      <c r="O12" s="73"/>
      <c r="P12" s="58"/>
      <c r="Q12" s="74"/>
      <c r="R12" s="75"/>
      <c r="S12" s="75"/>
      <c r="T12" s="75"/>
      <c r="U12" s="75"/>
      <c r="V12" s="76"/>
      <c r="W12" s="75"/>
      <c r="X12" s="75"/>
      <c r="Y12" s="75"/>
      <c r="Z12" s="76"/>
      <c r="AA12" s="75"/>
      <c r="AB12" s="75"/>
      <c r="AC12" s="75"/>
      <c r="AD12" s="76"/>
      <c r="AE12" s="75"/>
      <c r="AF12" s="75"/>
      <c r="AG12" s="75"/>
      <c r="AH12" s="76"/>
      <c r="AI12" s="77"/>
      <c r="AJ12" s="75"/>
      <c r="AK12" s="75"/>
      <c r="AL12" s="75"/>
      <c r="AM12" s="76"/>
      <c r="AN12" s="75"/>
      <c r="AO12" s="75"/>
      <c r="AP12" s="75"/>
      <c r="AQ12" s="76"/>
      <c r="AR12" s="75"/>
      <c r="AS12" s="75"/>
      <c r="AT12" s="75"/>
      <c r="AU12" s="76"/>
      <c r="AV12" s="75"/>
      <c r="AW12" s="75"/>
      <c r="AX12" s="75"/>
      <c r="AY12" s="76"/>
      <c r="AZ12" s="75"/>
    </row>
    <row r="13" spans="1:59" s="78" customFormat="1" ht="18.399999999999999" thickBot="1" x14ac:dyDescent="0.6">
      <c r="A13" s="51" t="s">
        <v>57</v>
      </c>
      <c r="B13" s="79"/>
      <c r="C13" s="79"/>
      <c r="D13" s="79"/>
      <c r="E13" s="79"/>
      <c r="F13" s="79"/>
      <c r="G13" s="80"/>
      <c r="H13" s="81"/>
      <c r="I13" s="82"/>
      <c r="J13" s="83"/>
      <c r="K13" s="83"/>
      <c r="L13" s="84"/>
      <c r="M13" s="71" t="s">
        <v>58</v>
      </c>
      <c r="N13" s="85">
        <v>2025</v>
      </c>
      <c r="O13" s="85">
        <v>2026</v>
      </c>
      <c r="P13" s="86"/>
      <c r="Q13" s="87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</row>
    <row r="14" spans="1:59" x14ac:dyDescent="0.45">
      <c r="A14" s="88" t="s">
        <v>59</v>
      </c>
      <c r="B14" s="89" t="s">
        <v>31</v>
      </c>
      <c r="C14" s="90" t="s">
        <v>60</v>
      </c>
      <c r="D14" s="91" t="s">
        <v>61</v>
      </c>
      <c r="E14" s="91" t="s">
        <v>62</v>
      </c>
      <c r="F14" s="90" t="s">
        <v>63</v>
      </c>
      <c r="G14" s="92"/>
      <c r="H14" s="93"/>
      <c r="I14" s="94" t="s">
        <v>64</v>
      </c>
      <c r="J14" s="95"/>
      <c r="K14" s="95"/>
      <c r="L14" s="96"/>
      <c r="M14" s="97"/>
      <c r="N14" s="97"/>
      <c r="O14" s="97"/>
      <c r="P14" s="97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</row>
    <row r="15" spans="1:59" x14ac:dyDescent="0.45">
      <c r="A15" s="100" t="s">
        <v>65</v>
      </c>
      <c r="B15" s="2" t="s">
        <v>66</v>
      </c>
      <c r="C15" s="101">
        <v>18</v>
      </c>
      <c r="D15" s="102">
        <v>0.2</v>
      </c>
      <c r="E15" s="102">
        <v>0.4</v>
      </c>
      <c r="F15" s="103">
        <v>5000</v>
      </c>
      <c r="G15" s="104">
        <f>(C15*D15*F15)*(1+E15)</f>
        <v>25200</v>
      </c>
      <c r="H15" s="105"/>
      <c r="I15" s="106">
        <f>G15</f>
        <v>25200</v>
      </c>
      <c r="J15" s="30"/>
      <c r="K15" s="30"/>
      <c r="L15" s="96"/>
      <c r="M15" s="107">
        <f>I15+K15</f>
        <v>25200</v>
      </c>
      <c r="N15" s="108">
        <f>AI15</f>
        <v>5000</v>
      </c>
      <c r="O15" s="108">
        <f>AZ15</f>
        <v>0</v>
      </c>
      <c r="P15" s="108">
        <f>M15-(N15+O15)</f>
        <v>20200</v>
      </c>
      <c r="Q15" s="98"/>
      <c r="R15" s="109"/>
      <c r="S15" s="109">
        <v>5000</v>
      </c>
      <c r="T15" s="109"/>
      <c r="U15" s="109"/>
      <c r="V15" s="110">
        <f>SUM(S15:U15)</f>
        <v>5000</v>
      </c>
      <c r="W15" s="109"/>
      <c r="X15" s="109"/>
      <c r="Y15" s="109"/>
      <c r="Z15" s="110">
        <f>SUM(W15:Y15)</f>
        <v>0</v>
      </c>
      <c r="AA15" s="109"/>
      <c r="AB15" s="109"/>
      <c r="AC15" s="109"/>
      <c r="AD15" s="110">
        <f>SUM(AA15:AC15)</f>
        <v>0</v>
      </c>
      <c r="AE15" s="109"/>
      <c r="AF15" s="109"/>
      <c r="AG15" s="109"/>
      <c r="AH15" s="110">
        <f>SUM(AE15:AG15)</f>
        <v>0</v>
      </c>
      <c r="AI15" s="111">
        <f>AH15+AD15+Z15+V15</f>
        <v>5000</v>
      </c>
      <c r="AJ15" s="109"/>
      <c r="AK15" s="109"/>
      <c r="AL15" s="109"/>
      <c r="AM15" s="110">
        <f>SUM(AJ15:AL15)</f>
        <v>0</v>
      </c>
      <c r="AN15" s="109"/>
      <c r="AO15" s="109"/>
      <c r="AP15" s="109"/>
      <c r="AQ15" s="110">
        <f>SUM(AN15:AP15)</f>
        <v>0</v>
      </c>
      <c r="AR15" s="109"/>
      <c r="AS15" s="109"/>
      <c r="AT15" s="109"/>
      <c r="AU15" s="110">
        <f>SUM(AR15:AT15)</f>
        <v>0</v>
      </c>
      <c r="AV15" s="109"/>
      <c r="AW15" s="109"/>
      <c r="AX15" s="109"/>
      <c r="AY15" s="110">
        <f>SUM(AV15:AX15)</f>
        <v>0</v>
      </c>
      <c r="AZ15" s="111">
        <f>AY15+AU15+AQ15+AM15</f>
        <v>0</v>
      </c>
    </row>
    <row r="16" spans="1:59" x14ac:dyDescent="0.45">
      <c r="A16" s="100"/>
      <c r="C16" s="112"/>
      <c r="D16" s="112"/>
      <c r="E16" s="112"/>
      <c r="F16" s="103"/>
      <c r="G16" s="104"/>
      <c r="H16" s="105"/>
      <c r="I16" s="106"/>
      <c r="J16" s="30"/>
      <c r="K16" s="30"/>
      <c r="L16" s="96"/>
      <c r="M16" s="107">
        <f t="shared" ref="M16:M18" si="0">I16+K16</f>
        <v>0</v>
      </c>
      <c r="N16" s="108">
        <f t="shared" ref="N16:N18" si="1">AI16</f>
        <v>0</v>
      </c>
      <c r="O16" s="108">
        <f t="shared" ref="O16:O18" si="2">AZ16</f>
        <v>0</v>
      </c>
      <c r="P16" s="108">
        <f t="shared" ref="P16:P18" si="3">M16-(N16+O16)</f>
        <v>0</v>
      </c>
      <c r="Q16" s="98"/>
      <c r="R16" s="109"/>
      <c r="S16" s="109"/>
      <c r="T16" s="109"/>
      <c r="U16" s="109"/>
      <c r="V16" s="110">
        <f>SUM(S16:U16)</f>
        <v>0</v>
      </c>
      <c r="W16" s="109"/>
      <c r="X16" s="109"/>
      <c r="Y16" s="109"/>
      <c r="Z16" s="110">
        <f>SUM(W16:Y16)</f>
        <v>0</v>
      </c>
      <c r="AA16" s="109"/>
      <c r="AB16" s="109"/>
      <c r="AC16" s="109"/>
      <c r="AD16" s="110">
        <f>SUM(AA16:AC16)</f>
        <v>0</v>
      </c>
      <c r="AE16" s="109"/>
      <c r="AF16" s="109"/>
      <c r="AG16" s="109"/>
      <c r="AH16" s="110">
        <f>SUM(AE16:AG16)</f>
        <v>0</v>
      </c>
      <c r="AI16" s="111">
        <f>AH16+AD16+Z16+V16</f>
        <v>0</v>
      </c>
      <c r="AJ16" s="109"/>
      <c r="AK16" s="109"/>
      <c r="AL16" s="109"/>
      <c r="AM16" s="110">
        <f>SUM(AJ16:AL16)</f>
        <v>0</v>
      </c>
      <c r="AN16" s="109"/>
      <c r="AO16" s="109"/>
      <c r="AP16" s="109"/>
      <c r="AQ16" s="110">
        <f>SUM(AN16:AP16)</f>
        <v>0</v>
      </c>
      <c r="AR16" s="109"/>
      <c r="AS16" s="109"/>
      <c r="AT16" s="109"/>
      <c r="AU16" s="110">
        <f>SUM(AR16:AT16)</f>
        <v>0</v>
      </c>
      <c r="AV16" s="109"/>
      <c r="AW16" s="109"/>
      <c r="AX16" s="109"/>
      <c r="AY16" s="110">
        <f>SUM(AV16:AX16)</f>
        <v>0</v>
      </c>
      <c r="AZ16" s="111">
        <f>AY16+AU16+AQ16+AM16</f>
        <v>0</v>
      </c>
    </row>
    <row r="17" spans="1:52" x14ac:dyDescent="0.45">
      <c r="A17" s="100"/>
      <c r="C17" s="112"/>
      <c r="D17" s="112"/>
      <c r="E17" s="112"/>
      <c r="F17" s="103"/>
      <c r="G17" s="104"/>
      <c r="H17" s="105"/>
      <c r="I17" s="106"/>
      <c r="J17" s="30"/>
      <c r="K17" s="30"/>
      <c r="L17" s="96"/>
      <c r="M17" s="107">
        <f t="shared" si="0"/>
        <v>0</v>
      </c>
      <c r="N17" s="108">
        <f t="shared" si="1"/>
        <v>0</v>
      </c>
      <c r="O17" s="108">
        <f t="shared" si="2"/>
        <v>0</v>
      </c>
      <c r="P17" s="108">
        <f t="shared" si="3"/>
        <v>0</v>
      </c>
      <c r="Q17" s="98"/>
      <c r="R17" s="109"/>
      <c r="S17" s="109"/>
      <c r="T17" s="109"/>
      <c r="U17" s="109"/>
      <c r="V17" s="110"/>
      <c r="W17" s="109"/>
      <c r="X17" s="109"/>
      <c r="Y17" s="109"/>
      <c r="Z17" s="110"/>
      <c r="AA17" s="109"/>
      <c r="AB17" s="109"/>
      <c r="AC17" s="109"/>
      <c r="AD17" s="110"/>
      <c r="AE17" s="109"/>
      <c r="AF17" s="109"/>
      <c r="AG17" s="109"/>
      <c r="AH17" s="110"/>
      <c r="AI17" s="113"/>
      <c r="AJ17" s="109"/>
      <c r="AK17" s="109"/>
      <c r="AL17" s="109"/>
      <c r="AM17" s="110"/>
      <c r="AN17" s="109"/>
      <c r="AO17" s="109"/>
      <c r="AP17" s="109"/>
      <c r="AQ17" s="110"/>
      <c r="AR17" s="109"/>
      <c r="AS17" s="109"/>
      <c r="AT17" s="109"/>
      <c r="AU17" s="110"/>
      <c r="AV17" s="109"/>
      <c r="AW17" s="109"/>
      <c r="AX17" s="109"/>
      <c r="AY17" s="110"/>
      <c r="AZ17" s="111"/>
    </row>
    <row r="18" spans="1:52" ht="14.65" thickBot="1" x14ac:dyDescent="0.5">
      <c r="A18" s="114"/>
      <c r="B18" s="115"/>
      <c r="C18" s="116"/>
      <c r="D18" s="116"/>
      <c r="E18" s="116"/>
      <c r="F18" s="117"/>
      <c r="G18" s="118"/>
      <c r="H18" s="119"/>
      <c r="I18" s="28"/>
      <c r="J18" s="120"/>
      <c r="K18" s="120"/>
      <c r="L18" s="96"/>
      <c r="M18" s="107">
        <f t="shared" si="0"/>
        <v>0</v>
      </c>
      <c r="N18" s="108">
        <f t="shared" si="1"/>
        <v>0</v>
      </c>
      <c r="O18" s="108">
        <f t="shared" si="2"/>
        <v>0</v>
      </c>
      <c r="P18" s="108">
        <f t="shared" si="3"/>
        <v>0</v>
      </c>
      <c r="Q18" s="98"/>
      <c r="R18" s="121"/>
      <c r="S18" s="121"/>
      <c r="T18" s="121"/>
      <c r="U18" s="121"/>
      <c r="V18" s="122"/>
      <c r="W18" s="121"/>
      <c r="X18" s="121"/>
      <c r="Y18" s="121"/>
      <c r="Z18" s="122"/>
      <c r="AA18" s="121"/>
      <c r="AB18" s="121"/>
      <c r="AC18" s="121"/>
      <c r="AD18" s="122"/>
      <c r="AE18" s="121"/>
      <c r="AF18" s="121"/>
      <c r="AG18" s="121"/>
      <c r="AH18" s="122"/>
      <c r="AI18" s="123"/>
      <c r="AJ18" s="121"/>
      <c r="AK18" s="121"/>
      <c r="AL18" s="121"/>
      <c r="AM18" s="122"/>
      <c r="AN18" s="121"/>
      <c r="AO18" s="121"/>
      <c r="AP18" s="121"/>
      <c r="AQ18" s="122"/>
      <c r="AR18" s="121"/>
      <c r="AS18" s="121"/>
      <c r="AT18" s="121"/>
      <c r="AU18" s="122"/>
      <c r="AV18" s="121"/>
      <c r="AW18" s="121"/>
      <c r="AX18" s="121"/>
      <c r="AY18" s="122"/>
      <c r="AZ18" s="123"/>
    </row>
    <row r="19" spans="1:52" s="78" customFormat="1" ht="15" thickTop="1" thickBot="1" x14ac:dyDescent="0.5">
      <c r="A19" s="124" t="s">
        <v>67</v>
      </c>
      <c r="B19" s="125"/>
      <c r="C19" s="126"/>
      <c r="D19" s="126"/>
      <c r="E19" s="126"/>
      <c r="F19" s="127"/>
      <c r="G19" s="128">
        <f>SUM(G15:G18)</f>
        <v>25200</v>
      </c>
      <c r="H19" s="129">
        <f>SUM(H15:H18)</f>
        <v>0</v>
      </c>
      <c r="I19" s="129">
        <f>SUM(I15:I18)</f>
        <v>25200</v>
      </c>
      <c r="J19" s="129">
        <f>SUM(J15:J18)</f>
        <v>0</v>
      </c>
      <c r="K19" s="129">
        <f>SUM(K15:K18)</f>
        <v>0</v>
      </c>
      <c r="L19" s="70"/>
      <c r="M19" s="130">
        <f>SUM(M14:M18)</f>
        <v>25200</v>
      </c>
      <c r="N19" s="131">
        <f>SUM(N14:N18)</f>
        <v>5000</v>
      </c>
      <c r="O19" s="131">
        <f>SUM(O14:O18)</f>
        <v>0</v>
      </c>
      <c r="P19" s="132">
        <f>SUM(P14:P18)</f>
        <v>20200</v>
      </c>
      <c r="Q19" s="74"/>
      <c r="R19" s="133"/>
      <c r="S19" s="133"/>
      <c r="T19" s="133"/>
      <c r="U19" s="133"/>
      <c r="V19" s="133">
        <f>SUM(V14:V18)</f>
        <v>5000</v>
      </c>
      <c r="W19" s="133"/>
      <c r="X19" s="133"/>
      <c r="Y19" s="133"/>
      <c r="Z19" s="133">
        <f>SUM(Z14:Z18)</f>
        <v>0</v>
      </c>
      <c r="AA19" s="133"/>
      <c r="AB19" s="133"/>
      <c r="AC19" s="133"/>
      <c r="AD19" s="133">
        <f>SUM(AD14:AD18)</f>
        <v>0</v>
      </c>
      <c r="AE19" s="133"/>
      <c r="AF19" s="133"/>
      <c r="AG19" s="133"/>
      <c r="AH19" s="133">
        <f>SUM(AH14:AH18)</f>
        <v>0</v>
      </c>
      <c r="AI19" s="133"/>
      <c r="AJ19" s="133"/>
      <c r="AK19" s="133"/>
      <c r="AL19" s="133"/>
      <c r="AM19" s="133">
        <f>SUM(AM14:AM18)</f>
        <v>0</v>
      </c>
      <c r="AN19" s="133"/>
      <c r="AO19" s="133"/>
      <c r="AP19" s="133"/>
      <c r="AQ19" s="133">
        <f>SUM(AQ14:AQ18)</f>
        <v>0</v>
      </c>
      <c r="AR19" s="133"/>
      <c r="AS19" s="133"/>
      <c r="AT19" s="133"/>
      <c r="AU19" s="133">
        <f>SUM(AU14:AU18)</f>
        <v>0</v>
      </c>
      <c r="AV19" s="133"/>
      <c r="AW19" s="133"/>
      <c r="AX19" s="133"/>
      <c r="AY19" s="133">
        <f>SUM(AY14:AY18)</f>
        <v>0</v>
      </c>
      <c r="AZ19" s="129">
        <f>SUM(AZ15:AZ18)</f>
        <v>0</v>
      </c>
    </row>
    <row r="20" spans="1:52" x14ac:dyDescent="0.45">
      <c r="A20" s="88" t="s">
        <v>68</v>
      </c>
      <c r="B20" s="89"/>
      <c r="C20" s="90" t="s">
        <v>69</v>
      </c>
      <c r="D20" s="90"/>
      <c r="E20" s="90"/>
      <c r="F20" s="90" t="s">
        <v>70</v>
      </c>
      <c r="G20" s="92" t="s">
        <v>71</v>
      </c>
      <c r="H20" s="93"/>
      <c r="I20" s="95"/>
      <c r="J20" s="95"/>
      <c r="K20" s="95"/>
      <c r="L20" s="96"/>
      <c r="M20" s="97"/>
      <c r="N20" s="97"/>
      <c r="O20" s="97"/>
      <c r="P20" s="97"/>
      <c r="Q20" s="98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</row>
    <row r="21" spans="1:52" x14ac:dyDescent="0.45">
      <c r="A21" s="100" t="s">
        <v>72</v>
      </c>
      <c r="C21" s="112">
        <v>180</v>
      </c>
      <c r="D21" s="112"/>
      <c r="E21" s="112"/>
      <c r="F21" s="103">
        <v>90</v>
      </c>
      <c r="G21" s="104">
        <f>C21*F21</f>
        <v>16200</v>
      </c>
      <c r="H21" s="105"/>
      <c r="I21" s="106">
        <f>G21*1.21</f>
        <v>19602</v>
      </c>
      <c r="J21" s="30"/>
      <c r="K21" s="30"/>
      <c r="L21" s="96"/>
      <c r="M21" s="107">
        <f>I21+K21</f>
        <v>19602</v>
      </c>
      <c r="N21" s="108">
        <f>AI21</f>
        <v>0</v>
      </c>
      <c r="O21" s="108">
        <f>AZ21</f>
        <v>0</v>
      </c>
      <c r="P21" s="108">
        <f>M21-(N21+O21)</f>
        <v>19602</v>
      </c>
      <c r="Q21" s="98"/>
      <c r="R21" s="109"/>
      <c r="S21" s="109"/>
      <c r="T21" s="109"/>
      <c r="U21" s="109"/>
      <c r="V21" s="110">
        <f>SUM(S21:U21)</f>
        <v>0</v>
      </c>
      <c r="W21" s="109"/>
      <c r="X21" s="109"/>
      <c r="Y21" s="109"/>
      <c r="Z21" s="110">
        <f>SUM(W21:Y21)</f>
        <v>0</v>
      </c>
      <c r="AA21" s="109"/>
      <c r="AB21" s="109"/>
      <c r="AC21" s="109"/>
      <c r="AD21" s="110">
        <f>SUM(AA21:AC21)</f>
        <v>0</v>
      </c>
      <c r="AE21" s="109"/>
      <c r="AF21" s="109"/>
      <c r="AG21" s="109"/>
      <c r="AH21" s="110">
        <f>SUM(AE21:AG21)</f>
        <v>0</v>
      </c>
      <c r="AI21" s="111">
        <f>AH21+AD21+Z21+V21</f>
        <v>0</v>
      </c>
      <c r="AJ21" s="109"/>
      <c r="AK21" s="109"/>
      <c r="AL21" s="109"/>
      <c r="AM21" s="110">
        <f>SUM(AJ21:AL21)</f>
        <v>0</v>
      </c>
      <c r="AN21" s="109"/>
      <c r="AO21" s="109"/>
      <c r="AP21" s="109"/>
      <c r="AQ21" s="110">
        <f>SUM(AN21:AP21)</f>
        <v>0</v>
      </c>
      <c r="AR21" s="109"/>
      <c r="AS21" s="109"/>
      <c r="AT21" s="109"/>
      <c r="AU21" s="110">
        <f>SUM(AR21:AT21)</f>
        <v>0</v>
      </c>
      <c r="AV21" s="109"/>
      <c r="AW21" s="109"/>
      <c r="AX21" s="109"/>
      <c r="AY21" s="110">
        <f>SUM(AV21:AX21)</f>
        <v>0</v>
      </c>
      <c r="AZ21" s="111">
        <f>AY21+AU21+AQ21+AM21</f>
        <v>0</v>
      </c>
    </row>
    <row r="22" spans="1:52" x14ac:dyDescent="0.45">
      <c r="A22" s="100" t="s">
        <v>73</v>
      </c>
      <c r="C22" s="112">
        <v>250</v>
      </c>
      <c r="D22" s="112"/>
      <c r="E22" s="112"/>
      <c r="F22" s="103">
        <v>60</v>
      </c>
      <c r="G22" s="104">
        <f>C22*F22</f>
        <v>15000</v>
      </c>
      <c r="H22" s="105"/>
      <c r="I22" s="106"/>
      <c r="J22" s="30"/>
      <c r="K22" s="30"/>
      <c r="L22" s="96"/>
      <c r="M22" s="107">
        <f t="shared" ref="M22:M24" si="4">I22+K22</f>
        <v>0</v>
      </c>
      <c r="N22" s="108">
        <f t="shared" ref="N22:N24" si="5">AI22</f>
        <v>0</v>
      </c>
      <c r="O22" s="108">
        <f t="shared" ref="O22:O24" si="6">AZ22</f>
        <v>0</v>
      </c>
      <c r="P22" s="108">
        <f t="shared" ref="P22:P24" si="7">M22-(N22+O22)</f>
        <v>0</v>
      </c>
      <c r="Q22" s="98"/>
      <c r="R22" s="109"/>
      <c r="S22" s="109"/>
      <c r="T22" s="109"/>
      <c r="U22" s="109"/>
      <c r="V22" s="110">
        <f>SUM(S22:U22)</f>
        <v>0</v>
      </c>
      <c r="W22" s="109"/>
      <c r="X22" s="109"/>
      <c r="Y22" s="109"/>
      <c r="Z22" s="110">
        <f>SUM(W22:Y22)</f>
        <v>0</v>
      </c>
      <c r="AA22" s="109"/>
      <c r="AB22" s="109"/>
      <c r="AC22" s="109"/>
      <c r="AD22" s="110">
        <f>SUM(AA22:AC22)</f>
        <v>0</v>
      </c>
      <c r="AE22" s="109"/>
      <c r="AF22" s="109"/>
      <c r="AG22" s="109"/>
      <c r="AH22" s="110">
        <f>SUM(AE22:AG22)</f>
        <v>0</v>
      </c>
      <c r="AI22" s="111">
        <f>AH22+AD22+Z22+V22</f>
        <v>0</v>
      </c>
      <c r="AJ22" s="109"/>
      <c r="AK22" s="109"/>
      <c r="AL22" s="109"/>
      <c r="AM22" s="110">
        <f>SUM(AJ22:AL22)</f>
        <v>0</v>
      </c>
      <c r="AN22" s="109"/>
      <c r="AO22" s="109"/>
      <c r="AP22" s="109"/>
      <c r="AQ22" s="110">
        <f>SUM(AN22:AP22)</f>
        <v>0</v>
      </c>
      <c r="AR22" s="109"/>
      <c r="AS22" s="109"/>
      <c r="AT22" s="109"/>
      <c r="AU22" s="110">
        <f>SUM(AR22:AT22)</f>
        <v>0</v>
      </c>
      <c r="AV22" s="109"/>
      <c r="AW22" s="109"/>
      <c r="AX22" s="109"/>
      <c r="AY22" s="110">
        <f>SUM(AV22:AX22)</f>
        <v>0</v>
      </c>
      <c r="AZ22" s="111">
        <f>AY22+AU22+AQ22+AM22</f>
        <v>0</v>
      </c>
    </row>
    <row r="23" spans="1:52" x14ac:dyDescent="0.45">
      <c r="A23" s="100"/>
      <c r="C23" s="112"/>
      <c r="D23" s="112"/>
      <c r="E23" s="112"/>
      <c r="F23" s="103"/>
      <c r="G23" s="104"/>
      <c r="H23" s="105"/>
      <c r="I23" s="106"/>
      <c r="J23" s="30"/>
      <c r="K23" s="30"/>
      <c r="L23" s="96"/>
      <c r="M23" s="107">
        <f t="shared" si="4"/>
        <v>0</v>
      </c>
      <c r="N23" s="108">
        <f t="shared" si="5"/>
        <v>0</v>
      </c>
      <c r="O23" s="108">
        <f t="shared" si="6"/>
        <v>0</v>
      </c>
      <c r="P23" s="108">
        <f t="shared" si="7"/>
        <v>0</v>
      </c>
      <c r="Q23" s="98"/>
      <c r="R23" s="109"/>
      <c r="S23" s="109"/>
      <c r="T23" s="109"/>
      <c r="U23" s="109"/>
      <c r="V23" s="110"/>
      <c r="W23" s="109"/>
      <c r="X23" s="109"/>
      <c r="Y23" s="109"/>
      <c r="Z23" s="110"/>
      <c r="AA23" s="109"/>
      <c r="AB23" s="109"/>
      <c r="AC23" s="109"/>
      <c r="AD23" s="110"/>
      <c r="AE23" s="109"/>
      <c r="AF23" s="109"/>
      <c r="AG23" s="109"/>
      <c r="AH23" s="110"/>
      <c r="AI23" s="113"/>
      <c r="AJ23" s="109"/>
      <c r="AK23" s="109"/>
      <c r="AL23" s="109"/>
      <c r="AM23" s="110"/>
      <c r="AN23" s="109"/>
      <c r="AO23" s="109"/>
      <c r="AP23" s="109"/>
      <c r="AQ23" s="110"/>
      <c r="AR23" s="109"/>
      <c r="AS23" s="109"/>
      <c r="AT23" s="109"/>
      <c r="AU23" s="110"/>
      <c r="AV23" s="109"/>
      <c r="AW23" s="109"/>
      <c r="AX23" s="109"/>
      <c r="AY23" s="110"/>
      <c r="AZ23" s="111"/>
    </row>
    <row r="24" spans="1:52" ht="14.65" thickBot="1" x14ac:dyDescent="0.5">
      <c r="A24" s="114"/>
      <c r="B24" s="115"/>
      <c r="C24" s="116"/>
      <c r="D24" s="116"/>
      <c r="E24" s="116"/>
      <c r="F24" s="117"/>
      <c r="G24" s="118"/>
      <c r="H24" s="119"/>
      <c r="I24" s="28"/>
      <c r="J24" s="120"/>
      <c r="K24" s="120"/>
      <c r="L24" s="96"/>
      <c r="M24" s="107">
        <f t="shared" si="4"/>
        <v>0</v>
      </c>
      <c r="N24" s="108">
        <f t="shared" si="5"/>
        <v>0</v>
      </c>
      <c r="O24" s="108">
        <f t="shared" si="6"/>
        <v>0</v>
      </c>
      <c r="P24" s="108">
        <f t="shared" si="7"/>
        <v>0</v>
      </c>
      <c r="Q24" s="98"/>
      <c r="R24" s="121"/>
      <c r="S24" s="121"/>
      <c r="T24" s="121"/>
      <c r="U24" s="121"/>
      <c r="V24" s="122"/>
      <c r="W24" s="121"/>
      <c r="X24" s="121"/>
      <c r="Y24" s="121"/>
      <c r="Z24" s="122"/>
      <c r="AA24" s="121"/>
      <c r="AB24" s="121"/>
      <c r="AC24" s="121"/>
      <c r="AD24" s="122"/>
      <c r="AE24" s="121"/>
      <c r="AF24" s="121"/>
      <c r="AG24" s="121"/>
      <c r="AH24" s="122"/>
      <c r="AI24" s="123"/>
      <c r="AJ24" s="121"/>
      <c r="AK24" s="121"/>
      <c r="AL24" s="121"/>
      <c r="AM24" s="122"/>
      <c r="AN24" s="121"/>
      <c r="AO24" s="121"/>
      <c r="AP24" s="121"/>
      <c r="AQ24" s="122"/>
      <c r="AR24" s="121"/>
      <c r="AS24" s="121"/>
      <c r="AT24" s="121"/>
      <c r="AU24" s="122"/>
      <c r="AV24" s="121"/>
      <c r="AW24" s="121"/>
      <c r="AX24" s="121"/>
      <c r="AY24" s="122"/>
      <c r="AZ24" s="123"/>
    </row>
    <row r="25" spans="1:52" s="78" customFormat="1" ht="15" thickTop="1" thickBot="1" x14ac:dyDescent="0.5">
      <c r="A25" s="124" t="s">
        <v>74</v>
      </c>
      <c r="B25" s="125"/>
      <c r="C25" s="126"/>
      <c r="D25" s="126"/>
      <c r="E25" s="126"/>
      <c r="F25" s="127"/>
      <c r="G25" s="128">
        <f>SUM(G21:G24)</f>
        <v>31200</v>
      </c>
      <c r="H25" s="129">
        <f>SUM(H21:H24)</f>
        <v>0</v>
      </c>
      <c r="I25" s="129">
        <f>SUM(I21:I24)</f>
        <v>19602</v>
      </c>
      <c r="J25" s="129">
        <f>SUM(J21:J24)</f>
        <v>0</v>
      </c>
      <c r="K25" s="129">
        <f>SUM(K21:K24)</f>
        <v>0</v>
      </c>
      <c r="L25" s="70"/>
      <c r="M25" s="130">
        <f>SUM(M20:M24)</f>
        <v>19602</v>
      </c>
      <c r="N25" s="131">
        <f>SUM(N20:N24)</f>
        <v>0</v>
      </c>
      <c r="O25" s="131">
        <f>SUM(O20:O24)</f>
        <v>0</v>
      </c>
      <c r="P25" s="132">
        <f>SUM(P20:P24)</f>
        <v>19602</v>
      </c>
      <c r="Q25" s="74"/>
      <c r="R25" s="133"/>
      <c r="S25" s="133"/>
      <c r="T25" s="133"/>
      <c r="U25" s="133"/>
      <c r="V25" s="133">
        <f>SUM(V20:V24)</f>
        <v>0</v>
      </c>
      <c r="W25" s="133"/>
      <c r="X25" s="133"/>
      <c r="Y25" s="133"/>
      <c r="Z25" s="133">
        <f>SUM(Z20:Z24)</f>
        <v>0</v>
      </c>
      <c r="AA25" s="133"/>
      <c r="AB25" s="133"/>
      <c r="AC25" s="133"/>
      <c r="AD25" s="133">
        <f>SUM(AD20:AD24)</f>
        <v>0</v>
      </c>
      <c r="AE25" s="133"/>
      <c r="AF25" s="133"/>
      <c r="AG25" s="133"/>
      <c r="AH25" s="133">
        <f>SUM(AH20:AH24)</f>
        <v>0</v>
      </c>
      <c r="AI25" s="133"/>
      <c r="AJ25" s="133"/>
      <c r="AK25" s="133"/>
      <c r="AL25" s="133"/>
      <c r="AM25" s="133">
        <f>SUM(AM20:AM24)</f>
        <v>0</v>
      </c>
      <c r="AN25" s="133"/>
      <c r="AO25" s="133"/>
      <c r="AP25" s="133"/>
      <c r="AQ25" s="133">
        <f>SUM(AQ20:AQ24)</f>
        <v>0</v>
      </c>
      <c r="AR25" s="133"/>
      <c r="AS25" s="133"/>
      <c r="AT25" s="133"/>
      <c r="AU25" s="133">
        <f>SUM(AU20:AU24)</f>
        <v>0</v>
      </c>
      <c r="AV25" s="133"/>
      <c r="AW25" s="133"/>
      <c r="AX25" s="133"/>
      <c r="AY25" s="133">
        <f>SUM(AY20:AY24)</f>
        <v>0</v>
      </c>
      <c r="AZ25" s="129">
        <f>SUM(AZ21:AZ24)</f>
        <v>0</v>
      </c>
    </row>
    <row r="26" spans="1:52" x14ac:dyDescent="0.45">
      <c r="A26" s="88" t="s">
        <v>75</v>
      </c>
      <c r="B26" s="89"/>
      <c r="C26" s="90" t="s">
        <v>69</v>
      </c>
      <c r="D26" s="90"/>
      <c r="E26" s="90"/>
      <c r="F26" s="90" t="s">
        <v>76</v>
      </c>
      <c r="G26" s="92" t="s">
        <v>71</v>
      </c>
      <c r="H26" s="93"/>
      <c r="I26" s="95"/>
      <c r="J26" s="95"/>
      <c r="K26" s="95"/>
      <c r="L26" s="96"/>
      <c r="M26" s="97"/>
      <c r="N26" s="97"/>
      <c r="O26" s="97"/>
      <c r="P26" s="97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</row>
    <row r="27" spans="1:52" x14ac:dyDescent="0.45">
      <c r="A27" s="100" t="s">
        <v>77</v>
      </c>
      <c r="C27" s="112">
        <v>1</v>
      </c>
      <c r="D27" s="112"/>
      <c r="E27" s="112"/>
      <c r="F27" s="103">
        <v>40000</v>
      </c>
      <c r="G27" s="104">
        <f>C27*F27</f>
        <v>40000</v>
      </c>
      <c r="H27" s="105"/>
      <c r="I27" s="106">
        <f>G27*1.21</f>
        <v>48400</v>
      </c>
      <c r="J27" s="30"/>
      <c r="K27" s="30"/>
      <c r="L27" s="96"/>
      <c r="M27" s="107">
        <f>I27+K27</f>
        <v>48400</v>
      </c>
      <c r="N27" s="108">
        <f>AI27</f>
        <v>0</v>
      </c>
      <c r="O27" s="108">
        <f>AZ27</f>
        <v>0</v>
      </c>
      <c r="P27" s="108">
        <f>M27-(N27+O27)</f>
        <v>48400</v>
      </c>
      <c r="Q27" s="98"/>
      <c r="R27" s="109"/>
      <c r="S27" s="109"/>
      <c r="T27" s="109"/>
      <c r="U27" s="109"/>
      <c r="V27" s="110">
        <f>SUM(S27:U27)</f>
        <v>0</v>
      </c>
      <c r="W27" s="109"/>
      <c r="X27" s="109"/>
      <c r="Y27" s="109"/>
      <c r="Z27" s="110">
        <f>SUM(W27:Y27)</f>
        <v>0</v>
      </c>
      <c r="AA27" s="109"/>
      <c r="AB27" s="109"/>
      <c r="AC27" s="109"/>
      <c r="AD27" s="110">
        <f>SUM(AA27:AC27)</f>
        <v>0</v>
      </c>
      <c r="AE27" s="109"/>
      <c r="AF27" s="109"/>
      <c r="AG27" s="109"/>
      <c r="AH27" s="110">
        <f>SUM(AE27:AG27)</f>
        <v>0</v>
      </c>
      <c r="AI27" s="111">
        <f>AH27+AD27+Z27+V27</f>
        <v>0</v>
      </c>
      <c r="AJ27" s="109"/>
      <c r="AK27" s="109"/>
      <c r="AL27" s="109"/>
      <c r="AM27" s="110">
        <f>SUM(AJ27:AL27)</f>
        <v>0</v>
      </c>
      <c r="AN27" s="109"/>
      <c r="AO27" s="109"/>
      <c r="AP27" s="109"/>
      <c r="AQ27" s="110">
        <f>SUM(AN27:AP27)</f>
        <v>0</v>
      </c>
      <c r="AR27" s="109"/>
      <c r="AS27" s="109"/>
      <c r="AT27" s="109"/>
      <c r="AU27" s="110">
        <f>SUM(AR27:AT27)</f>
        <v>0</v>
      </c>
      <c r="AV27" s="109"/>
      <c r="AW27" s="109"/>
      <c r="AX27" s="109"/>
      <c r="AY27" s="110">
        <f>SUM(AV27:AX27)</f>
        <v>0</v>
      </c>
      <c r="AZ27" s="111">
        <f>AY27+AU27+AQ27+AM27</f>
        <v>0</v>
      </c>
    </row>
    <row r="28" spans="1:52" x14ac:dyDescent="0.45">
      <c r="A28" s="100"/>
      <c r="C28" s="112"/>
      <c r="D28" s="112"/>
      <c r="E28" s="112"/>
      <c r="F28" s="103"/>
      <c r="G28" s="104"/>
      <c r="H28" s="105"/>
      <c r="I28" s="106"/>
      <c r="J28" s="30"/>
      <c r="K28" s="30"/>
      <c r="L28" s="96"/>
      <c r="M28" s="107">
        <f t="shared" ref="M28:M30" si="8">I28+K28</f>
        <v>0</v>
      </c>
      <c r="N28" s="108">
        <f t="shared" ref="N28:N30" si="9">AI28</f>
        <v>0</v>
      </c>
      <c r="O28" s="108">
        <f t="shared" ref="O28:O30" si="10">AZ28</f>
        <v>0</v>
      </c>
      <c r="P28" s="108">
        <f t="shared" ref="P28:P30" si="11">M28-(N28+O28)</f>
        <v>0</v>
      </c>
      <c r="Q28" s="98"/>
      <c r="R28" s="109"/>
      <c r="S28" s="109"/>
      <c r="T28" s="109"/>
      <c r="U28" s="109"/>
      <c r="V28" s="110">
        <f>SUM(S28:U28)</f>
        <v>0</v>
      </c>
      <c r="W28" s="109"/>
      <c r="X28" s="109"/>
      <c r="Y28" s="109"/>
      <c r="Z28" s="110">
        <f>SUM(W28:Y28)</f>
        <v>0</v>
      </c>
      <c r="AA28" s="109"/>
      <c r="AB28" s="109"/>
      <c r="AC28" s="109"/>
      <c r="AD28" s="110">
        <f>SUM(AA28:AC28)</f>
        <v>0</v>
      </c>
      <c r="AE28" s="109"/>
      <c r="AF28" s="109"/>
      <c r="AG28" s="109"/>
      <c r="AH28" s="110">
        <f>SUM(AE28:AG28)</f>
        <v>0</v>
      </c>
      <c r="AI28" s="111">
        <f>AH28+AD28+Z28+V28</f>
        <v>0</v>
      </c>
      <c r="AJ28" s="109"/>
      <c r="AK28" s="109"/>
      <c r="AL28" s="109"/>
      <c r="AM28" s="110">
        <f>SUM(AJ28:AL28)</f>
        <v>0</v>
      </c>
      <c r="AN28" s="109"/>
      <c r="AO28" s="109"/>
      <c r="AP28" s="109"/>
      <c r="AQ28" s="110">
        <f>SUM(AN28:AP28)</f>
        <v>0</v>
      </c>
      <c r="AR28" s="109"/>
      <c r="AS28" s="109"/>
      <c r="AT28" s="109"/>
      <c r="AU28" s="110">
        <f>SUM(AR28:AT28)</f>
        <v>0</v>
      </c>
      <c r="AV28" s="109"/>
      <c r="AW28" s="109"/>
      <c r="AX28" s="109"/>
      <c r="AY28" s="110">
        <f>SUM(AV28:AX28)</f>
        <v>0</v>
      </c>
      <c r="AZ28" s="111">
        <f>AY28+AU28+AQ28+AM28</f>
        <v>0</v>
      </c>
    </row>
    <row r="29" spans="1:52" x14ac:dyDescent="0.45">
      <c r="A29" s="100"/>
      <c r="C29" s="112">
        <v>1</v>
      </c>
      <c r="D29" s="112"/>
      <c r="E29" s="112"/>
      <c r="F29" s="103"/>
      <c r="G29" s="104"/>
      <c r="H29" s="105"/>
      <c r="I29" s="106"/>
      <c r="J29" s="30"/>
      <c r="K29" s="30"/>
      <c r="L29" s="96"/>
      <c r="M29" s="107">
        <f t="shared" si="8"/>
        <v>0</v>
      </c>
      <c r="N29" s="108">
        <f t="shared" si="9"/>
        <v>0</v>
      </c>
      <c r="O29" s="108">
        <f t="shared" si="10"/>
        <v>0</v>
      </c>
      <c r="P29" s="108">
        <f t="shared" si="11"/>
        <v>0</v>
      </c>
      <c r="Q29" s="98"/>
      <c r="R29" s="109"/>
      <c r="S29" s="109"/>
      <c r="T29" s="109"/>
      <c r="U29" s="109"/>
      <c r="V29" s="110"/>
      <c r="W29" s="109"/>
      <c r="X29" s="109"/>
      <c r="Y29" s="109"/>
      <c r="Z29" s="110"/>
      <c r="AA29" s="109"/>
      <c r="AB29" s="109"/>
      <c r="AC29" s="109"/>
      <c r="AD29" s="110"/>
      <c r="AE29" s="109"/>
      <c r="AF29" s="109"/>
      <c r="AG29" s="109"/>
      <c r="AH29" s="110"/>
      <c r="AI29" s="113"/>
      <c r="AJ29" s="109"/>
      <c r="AK29" s="109"/>
      <c r="AL29" s="109"/>
      <c r="AM29" s="110"/>
      <c r="AN29" s="109"/>
      <c r="AO29" s="109"/>
      <c r="AP29" s="109"/>
      <c r="AQ29" s="110"/>
      <c r="AR29" s="109"/>
      <c r="AS29" s="109"/>
      <c r="AT29" s="109"/>
      <c r="AU29" s="110"/>
      <c r="AV29" s="109"/>
      <c r="AW29" s="109"/>
      <c r="AX29" s="109"/>
      <c r="AY29" s="110"/>
      <c r="AZ29" s="111"/>
    </row>
    <row r="30" spans="1:52" ht="14.65" thickBot="1" x14ac:dyDescent="0.5">
      <c r="A30" s="114"/>
      <c r="B30" s="115"/>
      <c r="C30" s="116"/>
      <c r="D30" s="116"/>
      <c r="E30" s="116"/>
      <c r="F30" s="117"/>
      <c r="G30" s="118"/>
      <c r="H30" s="119"/>
      <c r="I30" s="28"/>
      <c r="J30" s="120"/>
      <c r="K30" s="120"/>
      <c r="L30" s="96"/>
      <c r="M30" s="107">
        <f t="shared" si="8"/>
        <v>0</v>
      </c>
      <c r="N30" s="108">
        <f t="shared" si="9"/>
        <v>0</v>
      </c>
      <c r="O30" s="108">
        <f t="shared" si="10"/>
        <v>0</v>
      </c>
      <c r="P30" s="108">
        <f t="shared" si="11"/>
        <v>0</v>
      </c>
      <c r="Q30" s="98"/>
      <c r="R30" s="121"/>
      <c r="S30" s="121"/>
      <c r="T30" s="121"/>
      <c r="U30" s="121"/>
      <c r="V30" s="122"/>
      <c r="W30" s="121"/>
      <c r="X30" s="121"/>
      <c r="Y30" s="121"/>
      <c r="Z30" s="122"/>
      <c r="AA30" s="121"/>
      <c r="AB30" s="121"/>
      <c r="AC30" s="121"/>
      <c r="AD30" s="122"/>
      <c r="AE30" s="121"/>
      <c r="AF30" s="121"/>
      <c r="AG30" s="121"/>
      <c r="AH30" s="122"/>
      <c r="AI30" s="123"/>
      <c r="AJ30" s="121"/>
      <c r="AK30" s="121"/>
      <c r="AL30" s="121"/>
      <c r="AM30" s="122"/>
      <c r="AN30" s="121"/>
      <c r="AO30" s="121"/>
      <c r="AP30" s="121"/>
      <c r="AQ30" s="122"/>
      <c r="AR30" s="121"/>
      <c r="AS30" s="121"/>
      <c r="AT30" s="121"/>
      <c r="AU30" s="122"/>
      <c r="AV30" s="121"/>
      <c r="AW30" s="121"/>
      <c r="AX30" s="121"/>
      <c r="AY30" s="122"/>
      <c r="AZ30" s="123"/>
    </row>
    <row r="31" spans="1:52" s="78" customFormat="1" ht="15" thickTop="1" thickBot="1" x14ac:dyDescent="0.5">
      <c r="A31" s="124" t="s">
        <v>78</v>
      </c>
      <c r="B31" s="125"/>
      <c r="C31" s="126"/>
      <c r="D31" s="126"/>
      <c r="E31" s="126"/>
      <c r="F31" s="127"/>
      <c r="G31" s="128">
        <f>SUM(G27:G30)</f>
        <v>40000</v>
      </c>
      <c r="H31" s="129">
        <f>SUM(H27:H30)</f>
        <v>0</v>
      </c>
      <c r="I31" s="129">
        <f>SUM(I27:I30)</f>
        <v>48400</v>
      </c>
      <c r="J31" s="129">
        <f>SUM(J27:J30)</f>
        <v>0</v>
      </c>
      <c r="K31" s="129">
        <f>SUM(K27:K30)</f>
        <v>0</v>
      </c>
      <c r="L31" s="70"/>
      <c r="M31" s="130">
        <f>SUM(M26:M30)</f>
        <v>48400</v>
      </c>
      <c r="N31" s="131">
        <f>SUM(N26:N30)</f>
        <v>0</v>
      </c>
      <c r="O31" s="131">
        <f>SUM(O26:O30)</f>
        <v>0</v>
      </c>
      <c r="P31" s="132">
        <f>SUM(P26:P30)</f>
        <v>48400</v>
      </c>
      <c r="Q31" s="74"/>
      <c r="R31" s="133"/>
      <c r="S31" s="133"/>
      <c r="T31" s="133"/>
      <c r="U31" s="133"/>
      <c r="V31" s="133">
        <f>SUM(V26:V30)</f>
        <v>0</v>
      </c>
      <c r="W31" s="133"/>
      <c r="X31" s="133"/>
      <c r="Y31" s="133"/>
      <c r="Z31" s="133">
        <f>SUM(Z26:Z30)</f>
        <v>0</v>
      </c>
      <c r="AA31" s="133"/>
      <c r="AB31" s="133"/>
      <c r="AC31" s="133"/>
      <c r="AD31" s="133">
        <f>SUM(AD26:AD30)</f>
        <v>0</v>
      </c>
      <c r="AE31" s="133"/>
      <c r="AF31" s="133"/>
      <c r="AG31" s="133"/>
      <c r="AH31" s="133">
        <f>SUM(AH26:AH30)</f>
        <v>0</v>
      </c>
      <c r="AI31" s="133"/>
      <c r="AJ31" s="133"/>
      <c r="AK31" s="133"/>
      <c r="AL31" s="133"/>
      <c r="AM31" s="133">
        <f>SUM(AM26:AM30)</f>
        <v>0</v>
      </c>
      <c r="AN31" s="133"/>
      <c r="AO31" s="133"/>
      <c r="AP31" s="133"/>
      <c r="AQ31" s="133">
        <f>SUM(AQ26:AQ30)</f>
        <v>0</v>
      </c>
      <c r="AR31" s="133"/>
      <c r="AS31" s="133"/>
      <c r="AT31" s="133"/>
      <c r="AU31" s="133">
        <f>SUM(AU26:AU30)</f>
        <v>0</v>
      </c>
      <c r="AV31" s="133"/>
      <c r="AW31" s="133"/>
      <c r="AX31" s="133"/>
      <c r="AY31" s="133">
        <f>SUM(AY26:AY30)</f>
        <v>0</v>
      </c>
      <c r="AZ31" s="129">
        <f>SUM(AZ27:AZ30)</f>
        <v>0</v>
      </c>
    </row>
    <row r="32" spans="1:52" ht="28.5" x14ac:dyDescent="0.45">
      <c r="A32" s="88" t="s">
        <v>79</v>
      </c>
      <c r="B32" s="89"/>
      <c r="C32" s="91" t="s">
        <v>69</v>
      </c>
      <c r="D32" s="134" t="s">
        <v>80</v>
      </c>
      <c r="E32" s="91"/>
      <c r="F32" s="90" t="s">
        <v>76</v>
      </c>
      <c r="G32" s="135" t="s">
        <v>71</v>
      </c>
      <c r="H32" s="93"/>
      <c r="I32" s="95"/>
      <c r="J32" s="95"/>
      <c r="K32" s="95"/>
      <c r="L32" s="96"/>
      <c r="M32" s="97"/>
      <c r="N32" s="97"/>
      <c r="O32" s="97"/>
      <c r="P32" s="97"/>
      <c r="Q32" s="98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</row>
    <row r="33" spans="1:52" x14ac:dyDescent="0.45">
      <c r="A33" s="100" t="s">
        <v>81</v>
      </c>
      <c r="C33" s="112">
        <v>1</v>
      </c>
      <c r="D33" s="112">
        <v>3</v>
      </c>
      <c r="E33" s="112"/>
      <c r="F33" s="103">
        <v>60000</v>
      </c>
      <c r="G33" s="104"/>
      <c r="H33" s="105">
        <f>C33*F33</f>
        <v>60000</v>
      </c>
      <c r="I33" s="106"/>
      <c r="J33" s="30">
        <f>H33*1.21</f>
        <v>72600</v>
      </c>
      <c r="K33" s="30">
        <f>J33/D33</f>
        <v>24200</v>
      </c>
      <c r="L33" s="96"/>
      <c r="M33" s="107">
        <f>I33+K33</f>
        <v>24200</v>
      </c>
      <c r="N33" s="108">
        <f>AI33</f>
        <v>0</v>
      </c>
      <c r="O33" s="108">
        <f>AZ33</f>
        <v>0</v>
      </c>
      <c r="P33" s="108">
        <f>M33-(N33+O33)</f>
        <v>24200</v>
      </c>
      <c r="Q33" s="98"/>
      <c r="R33" s="109"/>
      <c r="S33" s="109"/>
      <c r="T33" s="109"/>
      <c r="U33" s="109"/>
      <c r="V33" s="110">
        <f>SUM(S33:U33)</f>
        <v>0</v>
      </c>
      <c r="W33" s="109"/>
      <c r="X33" s="109"/>
      <c r="Y33" s="109"/>
      <c r="Z33" s="110">
        <f>SUM(W33:Y33)</f>
        <v>0</v>
      </c>
      <c r="AA33" s="109"/>
      <c r="AB33" s="109"/>
      <c r="AC33" s="109"/>
      <c r="AD33" s="110">
        <f>SUM(AA33:AC33)</f>
        <v>0</v>
      </c>
      <c r="AE33" s="109"/>
      <c r="AF33" s="109"/>
      <c r="AG33" s="109"/>
      <c r="AH33" s="110">
        <f>SUM(AE33:AG33)</f>
        <v>0</v>
      </c>
      <c r="AI33" s="111">
        <f>AH33+AD33+Z33+V33</f>
        <v>0</v>
      </c>
      <c r="AJ33" s="109"/>
      <c r="AK33" s="109"/>
      <c r="AL33" s="109"/>
      <c r="AM33" s="110">
        <f>SUM(AJ33:AL33)</f>
        <v>0</v>
      </c>
      <c r="AN33" s="109"/>
      <c r="AO33" s="109"/>
      <c r="AP33" s="109"/>
      <c r="AQ33" s="110">
        <f>SUM(AN33:AP33)</f>
        <v>0</v>
      </c>
      <c r="AR33" s="109"/>
      <c r="AS33" s="109"/>
      <c r="AT33" s="109"/>
      <c r="AU33" s="110">
        <f>SUM(AR33:AT33)</f>
        <v>0</v>
      </c>
      <c r="AV33" s="109"/>
      <c r="AW33" s="109"/>
      <c r="AX33" s="109"/>
      <c r="AY33" s="110">
        <f>SUM(AV33:AX33)</f>
        <v>0</v>
      </c>
      <c r="AZ33" s="111">
        <f>AY33+AU33+AQ33+AM33</f>
        <v>0</v>
      </c>
    </row>
    <row r="34" spans="1:52" x14ac:dyDescent="0.45">
      <c r="A34" s="100"/>
      <c r="C34" s="112"/>
      <c r="D34" s="112"/>
      <c r="E34" s="112"/>
      <c r="F34" s="103"/>
      <c r="G34" s="104"/>
      <c r="H34" s="105"/>
      <c r="I34" s="106"/>
      <c r="J34" s="30"/>
      <c r="K34" s="30">
        <f>SUM(H34*1.21)</f>
        <v>0</v>
      </c>
      <c r="L34" s="96"/>
      <c r="M34" s="107">
        <f t="shared" ref="M34:M36" si="12">I34+K34</f>
        <v>0</v>
      </c>
      <c r="N34" s="108">
        <f t="shared" ref="N34:N36" si="13">AI34</f>
        <v>0</v>
      </c>
      <c r="O34" s="108">
        <f t="shared" ref="O34:O36" si="14">AZ34</f>
        <v>0</v>
      </c>
      <c r="P34" s="108">
        <f t="shared" ref="P34:P36" si="15">M34-(N34+O34)</f>
        <v>0</v>
      </c>
      <c r="Q34" s="98"/>
      <c r="R34" s="109"/>
      <c r="S34" s="109"/>
      <c r="T34" s="109"/>
      <c r="U34" s="109"/>
      <c r="V34" s="110">
        <f>SUM(S34:U34)</f>
        <v>0</v>
      </c>
      <c r="W34" s="109"/>
      <c r="X34" s="109"/>
      <c r="Y34" s="109"/>
      <c r="Z34" s="110">
        <f>SUM(W34:Y34)</f>
        <v>0</v>
      </c>
      <c r="AA34" s="109"/>
      <c r="AB34" s="109"/>
      <c r="AC34" s="109"/>
      <c r="AD34" s="110">
        <f>SUM(AA34:AC34)</f>
        <v>0</v>
      </c>
      <c r="AE34" s="109"/>
      <c r="AF34" s="109"/>
      <c r="AG34" s="109"/>
      <c r="AH34" s="110">
        <f>SUM(AE34:AG34)</f>
        <v>0</v>
      </c>
      <c r="AI34" s="111">
        <f>AH34+AD34+Z34+V34</f>
        <v>0</v>
      </c>
      <c r="AJ34" s="109"/>
      <c r="AK34" s="109"/>
      <c r="AL34" s="109"/>
      <c r="AM34" s="110">
        <f>SUM(AJ34:AL34)</f>
        <v>0</v>
      </c>
      <c r="AN34" s="109"/>
      <c r="AO34" s="109"/>
      <c r="AP34" s="109"/>
      <c r="AQ34" s="110">
        <f>SUM(AN34:AP34)</f>
        <v>0</v>
      </c>
      <c r="AR34" s="109"/>
      <c r="AS34" s="109"/>
      <c r="AT34" s="109"/>
      <c r="AU34" s="110">
        <f>SUM(AR34:AT34)</f>
        <v>0</v>
      </c>
      <c r="AV34" s="109"/>
      <c r="AW34" s="109"/>
      <c r="AX34" s="109"/>
      <c r="AY34" s="110">
        <f>SUM(AV34:AX34)</f>
        <v>0</v>
      </c>
      <c r="AZ34" s="111">
        <f>AY34+AU34+AQ34+AM34</f>
        <v>0</v>
      </c>
    </row>
    <row r="35" spans="1:52" x14ac:dyDescent="0.45">
      <c r="A35" s="100"/>
      <c r="C35" s="112"/>
      <c r="D35" s="112"/>
      <c r="E35" s="112"/>
      <c r="F35" s="103"/>
      <c r="G35" s="104"/>
      <c r="H35" s="105"/>
      <c r="I35" s="106"/>
      <c r="J35" s="30"/>
      <c r="K35" s="30"/>
      <c r="L35" s="96"/>
      <c r="M35" s="107">
        <f t="shared" si="12"/>
        <v>0</v>
      </c>
      <c r="N35" s="108">
        <f t="shared" si="13"/>
        <v>0</v>
      </c>
      <c r="O35" s="108">
        <f t="shared" si="14"/>
        <v>0</v>
      </c>
      <c r="P35" s="108">
        <f t="shared" si="15"/>
        <v>0</v>
      </c>
      <c r="Q35" s="98"/>
      <c r="R35" s="109"/>
      <c r="S35" s="109"/>
      <c r="T35" s="109"/>
      <c r="U35" s="109"/>
      <c r="V35" s="110"/>
      <c r="W35" s="109"/>
      <c r="X35" s="109"/>
      <c r="Y35" s="109"/>
      <c r="Z35" s="110"/>
      <c r="AA35" s="109"/>
      <c r="AB35" s="109"/>
      <c r="AC35" s="109"/>
      <c r="AD35" s="110"/>
      <c r="AE35" s="109"/>
      <c r="AF35" s="109"/>
      <c r="AG35" s="109"/>
      <c r="AH35" s="110"/>
      <c r="AI35" s="113"/>
      <c r="AJ35" s="109"/>
      <c r="AK35" s="109"/>
      <c r="AL35" s="109"/>
      <c r="AM35" s="110"/>
      <c r="AN35" s="109"/>
      <c r="AO35" s="109"/>
      <c r="AP35" s="109"/>
      <c r="AQ35" s="110"/>
      <c r="AR35" s="109"/>
      <c r="AS35" s="109"/>
      <c r="AT35" s="109"/>
      <c r="AU35" s="110"/>
      <c r="AV35" s="109"/>
      <c r="AW35" s="109"/>
      <c r="AX35" s="109"/>
      <c r="AY35" s="110"/>
      <c r="AZ35" s="111"/>
    </row>
    <row r="36" spans="1:52" ht="14.65" thickBot="1" x14ac:dyDescent="0.5">
      <c r="A36" s="114"/>
      <c r="B36" s="115"/>
      <c r="C36" s="116"/>
      <c r="D36" s="116"/>
      <c r="E36" s="116"/>
      <c r="F36" s="117"/>
      <c r="G36" s="118"/>
      <c r="H36" s="119"/>
      <c r="I36" s="28"/>
      <c r="J36" s="120"/>
      <c r="K36" s="120">
        <f>SUM(H36*1.21)</f>
        <v>0</v>
      </c>
      <c r="L36" s="96"/>
      <c r="M36" s="107">
        <f t="shared" si="12"/>
        <v>0</v>
      </c>
      <c r="N36" s="108">
        <f t="shared" si="13"/>
        <v>0</v>
      </c>
      <c r="O36" s="108">
        <f t="shared" si="14"/>
        <v>0</v>
      </c>
      <c r="P36" s="108">
        <f t="shared" si="15"/>
        <v>0</v>
      </c>
      <c r="Q36" s="98"/>
      <c r="R36" s="121"/>
      <c r="S36" s="121"/>
      <c r="T36" s="121"/>
      <c r="U36" s="121"/>
      <c r="V36" s="122"/>
      <c r="W36" s="121"/>
      <c r="X36" s="121"/>
      <c r="Y36" s="121"/>
      <c r="Z36" s="122"/>
      <c r="AA36" s="121"/>
      <c r="AB36" s="121"/>
      <c r="AC36" s="121"/>
      <c r="AD36" s="122"/>
      <c r="AE36" s="121"/>
      <c r="AF36" s="121"/>
      <c r="AG36" s="121"/>
      <c r="AH36" s="122"/>
      <c r="AI36" s="123"/>
      <c r="AJ36" s="121"/>
      <c r="AK36" s="121"/>
      <c r="AL36" s="121"/>
      <c r="AM36" s="122"/>
      <c r="AN36" s="121"/>
      <c r="AO36" s="121"/>
      <c r="AP36" s="121"/>
      <c r="AQ36" s="122"/>
      <c r="AR36" s="121"/>
      <c r="AS36" s="121"/>
      <c r="AT36" s="121"/>
      <c r="AU36" s="122"/>
      <c r="AV36" s="121"/>
      <c r="AW36" s="121"/>
      <c r="AX36" s="121"/>
      <c r="AY36" s="122"/>
      <c r="AZ36" s="123"/>
    </row>
    <row r="37" spans="1:52" s="78" customFormat="1" ht="15" thickTop="1" thickBot="1" x14ac:dyDescent="0.5">
      <c r="A37" s="124" t="s">
        <v>82</v>
      </c>
      <c r="B37" s="125"/>
      <c r="C37" s="126"/>
      <c r="D37" s="126"/>
      <c r="E37" s="126"/>
      <c r="F37" s="127"/>
      <c r="G37" s="128">
        <f>SUM(G33:G36)</f>
        <v>0</v>
      </c>
      <c r="H37" s="129">
        <f>SUM(H33:H36)</f>
        <v>60000</v>
      </c>
      <c r="I37" s="129">
        <f>SUM(I33:I36)</f>
        <v>0</v>
      </c>
      <c r="J37" s="129">
        <f>SUM(J33:J36)</f>
        <v>72600</v>
      </c>
      <c r="K37" s="129">
        <f>SUM(K33:K36)</f>
        <v>24200</v>
      </c>
      <c r="L37" s="70"/>
      <c r="M37" s="130">
        <f>SUM(M32:M36)</f>
        <v>24200</v>
      </c>
      <c r="N37" s="131">
        <f>SUM(N32:N36)</f>
        <v>0</v>
      </c>
      <c r="O37" s="131">
        <f>SUM(O32:O36)</f>
        <v>0</v>
      </c>
      <c r="P37" s="132">
        <f>SUM(P32:P36)</f>
        <v>24200</v>
      </c>
      <c r="Q37" s="74"/>
      <c r="R37" s="133"/>
      <c r="S37" s="133"/>
      <c r="T37" s="133"/>
      <c r="U37" s="133"/>
      <c r="V37" s="133">
        <f>SUM(V32:V36)</f>
        <v>0</v>
      </c>
      <c r="W37" s="133"/>
      <c r="X37" s="133"/>
      <c r="Y37" s="133"/>
      <c r="Z37" s="133">
        <f>SUM(Z32:Z36)</f>
        <v>0</v>
      </c>
      <c r="AA37" s="133"/>
      <c r="AB37" s="133"/>
      <c r="AC37" s="133"/>
      <c r="AD37" s="133">
        <f>SUM(AD32:AD36)</f>
        <v>0</v>
      </c>
      <c r="AE37" s="133"/>
      <c r="AF37" s="133"/>
      <c r="AG37" s="133"/>
      <c r="AH37" s="133">
        <f>SUM(AH32:AH36)</f>
        <v>0</v>
      </c>
      <c r="AI37" s="133"/>
      <c r="AJ37" s="133"/>
      <c r="AK37" s="133"/>
      <c r="AL37" s="133"/>
      <c r="AM37" s="133">
        <f>SUM(AM32:AM36)</f>
        <v>0</v>
      </c>
      <c r="AN37" s="133"/>
      <c r="AO37" s="133"/>
      <c r="AP37" s="133"/>
      <c r="AQ37" s="133">
        <f>SUM(AQ32:AQ36)</f>
        <v>0</v>
      </c>
      <c r="AR37" s="133"/>
      <c r="AS37" s="133"/>
      <c r="AT37" s="133"/>
      <c r="AU37" s="133">
        <f>SUM(AU32:AU36)</f>
        <v>0</v>
      </c>
      <c r="AV37" s="133"/>
      <c r="AW37" s="133"/>
      <c r="AX37" s="133"/>
      <c r="AY37" s="133">
        <f>SUM(AY32:AY36)</f>
        <v>0</v>
      </c>
      <c r="AZ37" s="129">
        <f>SUM(AZ33:AZ36)</f>
        <v>0</v>
      </c>
    </row>
    <row r="38" spans="1:52" x14ac:dyDescent="0.45">
      <c r="A38" s="88" t="s">
        <v>83</v>
      </c>
      <c r="B38" s="89"/>
      <c r="C38" s="91" t="s">
        <v>69</v>
      </c>
      <c r="D38" s="91"/>
      <c r="E38" s="91"/>
      <c r="F38" s="91" t="s">
        <v>76</v>
      </c>
      <c r="G38" s="135" t="s">
        <v>71</v>
      </c>
      <c r="H38" s="93"/>
      <c r="I38" s="95"/>
      <c r="J38" s="95"/>
      <c r="K38" s="95"/>
      <c r="L38" s="96"/>
      <c r="M38" s="97"/>
      <c r="N38" s="97"/>
      <c r="O38" s="97"/>
      <c r="P38" s="97"/>
      <c r="Q38" s="98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</row>
    <row r="39" spans="1:52" x14ac:dyDescent="0.45">
      <c r="A39" s="100"/>
      <c r="C39" s="112"/>
      <c r="D39" s="112"/>
      <c r="E39" s="112"/>
      <c r="F39" s="103"/>
      <c r="G39" s="104"/>
      <c r="H39" s="105">
        <f>SUM(C39*F39)</f>
        <v>0</v>
      </c>
      <c r="I39" s="106">
        <f>SUM(H39*1.21)</f>
        <v>0</v>
      </c>
      <c r="J39" s="30">
        <f>SUM(G39*1.21)</f>
        <v>0</v>
      </c>
      <c r="K39" s="30">
        <f>SUM(H39*1.21)</f>
        <v>0</v>
      </c>
      <c r="L39" s="96"/>
      <c r="M39" s="107">
        <f>I39+K39</f>
        <v>0</v>
      </c>
      <c r="N39" s="108">
        <f>AI39</f>
        <v>0</v>
      </c>
      <c r="O39" s="108">
        <f>AZ39</f>
        <v>0</v>
      </c>
      <c r="P39" s="108">
        <f>M39-(N39+O39)</f>
        <v>0</v>
      </c>
      <c r="Q39" s="98"/>
      <c r="R39" s="109"/>
      <c r="S39" s="109"/>
      <c r="T39" s="109"/>
      <c r="U39" s="109"/>
      <c r="V39" s="110">
        <f>SUM(S39:U39)</f>
        <v>0</v>
      </c>
      <c r="W39" s="109"/>
      <c r="X39" s="109"/>
      <c r="Y39" s="109"/>
      <c r="Z39" s="110">
        <f>SUM(W39:Y39)</f>
        <v>0</v>
      </c>
      <c r="AA39" s="109"/>
      <c r="AB39" s="109"/>
      <c r="AC39" s="109"/>
      <c r="AD39" s="110">
        <f>SUM(AA39:AC39)</f>
        <v>0</v>
      </c>
      <c r="AE39" s="109"/>
      <c r="AF39" s="109"/>
      <c r="AG39" s="109"/>
      <c r="AH39" s="110">
        <f>SUM(AE39:AG39)</f>
        <v>0</v>
      </c>
      <c r="AI39" s="111">
        <f>AH39+AD39+Z39+V39</f>
        <v>0</v>
      </c>
      <c r="AJ39" s="109"/>
      <c r="AK39" s="109"/>
      <c r="AL39" s="109"/>
      <c r="AM39" s="110">
        <f>SUM(AJ39:AL39)</f>
        <v>0</v>
      </c>
      <c r="AN39" s="109"/>
      <c r="AO39" s="109"/>
      <c r="AP39" s="109"/>
      <c r="AQ39" s="110">
        <f>SUM(AN39:AP39)</f>
        <v>0</v>
      </c>
      <c r="AR39" s="109"/>
      <c r="AS39" s="109"/>
      <c r="AT39" s="109"/>
      <c r="AU39" s="110">
        <f>SUM(AR39:AT39)</f>
        <v>0</v>
      </c>
      <c r="AV39" s="109"/>
      <c r="AW39" s="109"/>
      <c r="AX39" s="109"/>
      <c r="AY39" s="110">
        <f>SUM(AV39:AX39)</f>
        <v>0</v>
      </c>
      <c r="AZ39" s="111">
        <f>AY39+AU39+AQ39+AM39</f>
        <v>0</v>
      </c>
    </row>
    <row r="40" spans="1:52" x14ac:dyDescent="0.45">
      <c r="A40" s="100"/>
      <c r="C40" s="112"/>
      <c r="D40" s="112"/>
      <c r="E40" s="112"/>
      <c r="F40" s="103"/>
      <c r="G40" s="104"/>
      <c r="H40" s="105">
        <f>SUM(C40*F40)</f>
        <v>0</v>
      </c>
      <c r="I40" s="106"/>
      <c r="J40" s="30">
        <f>SUM(G40*1.21)</f>
        <v>0</v>
      </c>
      <c r="K40" s="30">
        <f>SUM(H40*1.21)</f>
        <v>0</v>
      </c>
      <c r="L40" s="96"/>
      <c r="M40" s="107">
        <f t="shared" ref="M40:M42" si="16">I40+K40</f>
        <v>0</v>
      </c>
      <c r="N40" s="108">
        <f t="shared" ref="N40:N42" si="17">AI40</f>
        <v>0</v>
      </c>
      <c r="O40" s="108">
        <f t="shared" ref="O40:O42" si="18">AZ40</f>
        <v>0</v>
      </c>
      <c r="P40" s="108">
        <f t="shared" ref="P40:P42" si="19">M40-(N40+O40)</f>
        <v>0</v>
      </c>
      <c r="Q40" s="98"/>
      <c r="R40" s="109"/>
      <c r="S40" s="109"/>
      <c r="T40" s="109"/>
      <c r="U40" s="109"/>
      <c r="V40" s="110">
        <f>SUM(S40:U40)</f>
        <v>0</v>
      </c>
      <c r="W40" s="109"/>
      <c r="X40" s="109"/>
      <c r="Y40" s="109"/>
      <c r="Z40" s="110">
        <f>SUM(W40:Y40)</f>
        <v>0</v>
      </c>
      <c r="AA40" s="109"/>
      <c r="AB40" s="109"/>
      <c r="AC40" s="109"/>
      <c r="AD40" s="110">
        <f>SUM(AA40:AC40)</f>
        <v>0</v>
      </c>
      <c r="AE40" s="109"/>
      <c r="AF40" s="109"/>
      <c r="AG40" s="109"/>
      <c r="AH40" s="110">
        <f>SUM(AE40:AG40)</f>
        <v>0</v>
      </c>
      <c r="AI40" s="111">
        <f>AH40+AD40+Z40+V40</f>
        <v>0</v>
      </c>
      <c r="AJ40" s="109"/>
      <c r="AK40" s="109"/>
      <c r="AL40" s="109"/>
      <c r="AM40" s="110">
        <f>SUM(AJ40:AL40)</f>
        <v>0</v>
      </c>
      <c r="AN40" s="109"/>
      <c r="AO40" s="109"/>
      <c r="AP40" s="109"/>
      <c r="AQ40" s="110">
        <f>SUM(AN40:AP40)</f>
        <v>0</v>
      </c>
      <c r="AR40" s="109"/>
      <c r="AS40" s="109"/>
      <c r="AT40" s="109"/>
      <c r="AU40" s="110">
        <f>SUM(AR40:AT40)</f>
        <v>0</v>
      </c>
      <c r="AV40" s="109"/>
      <c r="AW40" s="109"/>
      <c r="AX40" s="109"/>
      <c r="AY40" s="110">
        <f>SUM(AV40:AX40)</f>
        <v>0</v>
      </c>
      <c r="AZ40" s="111">
        <f>AY40+AU40+AQ40+AM40</f>
        <v>0</v>
      </c>
    </row>
    <row r="41" spans="1:52" x14ac:dyDescent="0.45">
      <c r="A41" s="100"/>
      <c r="C41" s="112"/>
      <c r="D41" s="112"/>
      <c r="E41" s="112"/>
      <c r="F41" s="103"/>
      <c r="G41" s="104"/>
      <c r="H41" s="105"/>
      <c r="I41" s="106"/>
      <c r="J41" s="30"/>
      <c r="K41" s="30"/>
      <c r="L41" s="96"/>
      <c r="M41" s="107">
        <f t="shared" si="16"/>
        <v>0</v>
      </c>
      <c r="N41" s="108">
        <f t="shared" si="17"/>
        <v>0</v>
      </c>
      <c r="O41" s="108">
        <f t="shared" si="18"/>
        <v>0</v>
      </c>
      <c r="P41" s="108">
        <f t="shared" si="19"/>
        <v>0</v>
      </c>
      <c r="Q41" s="98"/>
      <c r="R41" s="109"/>
      <c r="S41" s="109"/>
      <c r="T41" s="109"/>
      <c r="U41" s="109"/>
      <c r="V41" s="110"/>
      <c r="W41" s="109"/>
      <c r="X41" s="109"/>
      <c r="Y41" s="109"/>
      <c r="Z41" s="110"/>
      <c r="AA41" s="109"/>
      <c r="AB41" s="109"/>
      <c r="AC41" s="109"/>
      <c r="AD41" s="110"/>
      <c r="AE41" s="109"/>
      <c r="AF41" s="109"/>
      <c r="AG41" s="109"/>
      <c r="AH41" s="110"/>
      <c r="AI41" s="113"/>
      <c r="AJ41" s="109"/>
      <c r="AK41" s="109"/>
      <c r="AL41" s="109"/>
      <c r="AM41" s="110"/>
      <c r="AN41" s="109"/>
      <c r="AO41" s="109"/>
      <c r="AP41" s="109"/>
      <c r="AQ41" s="110"/>
      <c r="AR41" s="109"/>
      <c r="AS41" s="109"/>
      <c r="AT41" s="109"/>
      <c r="AU41" s="110"/>
      <c r="AV41" s="109"/>
      <c r="AW41" s="109"/>
      <c r="AX41" s="109"/>
      <c r="AY41" s="110"/>
      <c r="AZ41" s="111"/>
    </row>
    <row r="42" spans="1:52" ht="14.65" thickBot="1" x14ac:dyDescent="0.5">
      <c r="A42" s="114"/>
      <c r="B42" s="115"/>
      <c r="C42" s="116"/>
      <c r="D42" s="116"/>
      <c r="E42" s="116"/>
      <c r="F42" s="117"/>
      <c r="G42" s="118"/>
      <c r="H42" s="119">
        <f>SUM(C42*F42)</f>
        <v>0</v>
      </c>
      <c r="I42" s="28">
        <f>SUM(H42*1.21)</f>
        <v>0</v>
      </c>
      <c r="J42" s="120">
        <f>SUM(G42*1.21)</f>
        <v>0</v>
      </c>
      <c r="K42" s="120">
        <f>SUM(H42*1.21)</f>
        <v>0</v>
      </c>
      <c r="L42" s="96"/>
      <c r="M42" s="107">
        <f t="shared" si="16"/>
        <v>0</v>
      </c>
      <c r="N42" s="108">
        <f t="shared" si="17"/>
        <v>0</v>
      </c>
      <c r="O42" s="108">
        <f t="shared" si="18"/>
        <v>0</v>
      </c>
      <c r="P42" s="108">
        <f t="shared" si="19"/>
        <v>0</v>
      </c>
      <c r="Q42" s="98"/>
      <c r="R42" s="121"/>
      <c r="S42" s="121"/>
      <c r="T42" s="121"/>
      <c r="U42" s="121"/>
      <c r="V42" s="122"/>
      <c r="W42" s="121"/>
      <c r="X42" s="121"/>
      <c r="Y42" s="121"/>
      <c r="Z42" s="122"/>
      <c r="AA42" s="121"/>
      <c r="AB42" s="121"/>
      <c r="AC42" s="121"/>
      <c r="AD42" s="122"/>
      <c r="AE42" s="121"/>
      <c r="AF42" s="121"/>
      <c r="AG42" s="121"/>
      <c r="AH42" s="122"/>
      <c r="AI42" s="123"/>
      <c r="AJ42" s="121"/>
      <c r="AK42" s="121"/>
      <c r="AL42" s="121"/>
      <c r="AM42" s="122"/>
      <c r="AN42" s="121"/>
      <c r="AO42" s="121"/>
      <c r="AP42" s="121"/>
      <c r="AQ42" s="122"/>
      <c r="AR42" s="121"/>
      <c r="AS42" s="121"/>
      <c r="AT42" s="121"/>
      <c r="AU42" s="122"/>
      <c r="AV42" s="121"/>
      <c r="AW42" s="121"/>
      <c r="AX42" s="121"/>
      <c r="AY42" s="122"/>
      <c r="AZ42" s="123"/>
    </row>
    <row r="43" spans="1:52" s="78" customFormat="1" ht="15" thickTop="1" thickBot="1" x14ac:dyDescent="0.5">
      <c r="A43" s="124" t="s">
        <v>84</v>
      </c>
      <c r="B43" s="125"/>
      <c r="C43" s="126"/>
      <c r="D43" s="126"/>
      <c r="E43" s="126"/>
      <c r="F43" s="127"/>
      <c r="G43" s="128">
        <f>SUM(G39:G42)</f>
        <v>0</v>
      </c>
      <c r="H43" s="129">
        <f>SUM(H39:H42)</f>
        <v>0</v>
      </c>
      <c r="I43" s="129">
        <f>SUM(I39:I42)</f>
        <v>0</v>
      </c>
      <c r="J43" s="129">
        <f>SUM(J39:J42)</f>
        <v>0</v>
      </c>
      <c r="K43" s="129">
        <f>SUM(K39:K42)</f>
        <v>0</v>
      </c>
      <c r="L43" s="70"/>
      <c r="M43" s="130">
        <f>SUM(M38:M42)</f>
        <v>0</v>
      </c>
      <c r="N43" s="131">
        <f>SUM(N38:N42)</f>
        <v>0</v>
      </c>
      <c r="O43" s="131">
        <f>SUM(O38:O42)</f>
        <v>0</v>
      </c>
      <c r="P43" s="132">
        <f>SUM(P38:P42)</f>
        <v>0</v>
      </c>
      <c r="Q43" s="74"/>
      <c r="R43" s="133"/>
      <c r="S43" s="133"/>
      <c r="T43" s="133"/>
      <c r="U43" s="133"/>
      <c r="V43" s="133">
        <f>SUM(V38:V42)</f>
        <v>0</v>
      </c>
      <c r="W43" s="133"/>
      <c r="X43" s="133"/>
      <c r="Y43" s="133"/>
      <c r="Z43" s="133">
        <f>SUM(Z38:Z42)</f>
        <v>0</v>
      </c>
      <c r="AA43" s="133"/>
      <c r="AB43" s="133"/>
      <c r="AC43" s="133"/>
      <c r="AD43" s="133">
        <f>SUM(AD38:AD42)</f>
        <v>0</v>
      </c>
      <c r="AE43" s="133"/>
      <c r="AF43" s="133"/>
      <c r="AG43" s="133"/>
      <c r="AH43" s="133">
        <f>SUM(AH38:AH42)</f>
        <v>0</v>
      </c>
      <c r="AI43" s="133"/>
      <c r="AJ43" s="133"/>
      <c r="AK43" s="133"/>
      <c r="AL43" s="133"/>
      <c r="AM43" s="133">
        <f>SUM(AM38:AM42)</f>
        <v>0</v>
      </c>
      <c r="AN43" s="133"/>
      <c r="AO43" s="133"/>
      <c r="AP43" s="133"/>
      <c r="AQ43" s="133">
        <f>SUM(AQ38:AQ42)</f>
        <v>0</v>
      </c>
      <c r="AR43" s="133"/>
      <c r="AS43" s="133"/>
      <c r="AT43" s="133"/>
      <c r="AU43" s="133">
        <f>SUM(AU38:AU42)</f>
        <v>0</v>
      </c>
      <c r="AV43" s="133"/>
      <c r="AW43" s="133"/>
      <c r="AX43" s="133"/>
      <c r="AY43" s="133">
        <f>SUM(AY38:AY42)</f>
        <v>0</v>
      </c>
      <c r="AZ43" s="129">
        <f>SUM(AZ39:AZ42)</f>
        <v>0</v>
      </c>
    </row>
    <row r="44" spans="1:52" x14ac:dyDescent="0.45">
      <c r="A44" s="88" t="s">
        <v>85</v>
      </c>
      <c r="B44" s="89"/>
      <c r="C44" s="91" t="s">
        <v>69</v>
      </c>
      <c r="D44" s="91"/>
      <c r="E44" s="91"/>
      <c r="F44" s="91" t="s">
        <v>76</v>
      </c>
      <c r="G44" s="135" t="s">
        <v>71</v>
      </c>
      <c r="H44" s="93"/>
      <c r="I44" s="95"/>
      <c r="J44" s="95"/>
      <c r="K44" s="95"/>
      <c r="L44" s="96"/>
      <c r="M44" s="97"/>
      <c r="N44" s="97"/>
      <c r="O44" s="97"/>
      <c r="P44" s="97"/>
      <c r="Q44" s="98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</row>
    <row r="45" spans="1:52" x14ac:dyDescent="0.45">
      <c r="A45" s="100"/>
      <c r="C45" s="112"/>
      <c r="D45" s="112"/>
      <c r="E45" s="112"/>
      <c r="F45" s="103"/>
      <c r="G45" s="104"/>
      <c r="H45" s="105">
        <f>SUM(C45*F45)</f>
        <v>0</v>
      </c>
      <c r="I45" s="106">
        <f>SUM(H45*1.21)</f>
        <v>0</v>
      </c>
      <c r="J45" s="30">
        <f>SUM(G45*1.21)</f>
        <v>0</v>
      </c>
      <c r="K45" s="30">
        <f>SUM(H45*1.21)</f>
        <v>0</v>
      </c>
      <c r="L45" s="96"/>
      <c r="M45" s="107">
        <f>I45+K45</f>
        <v>0</v>
      </c>
      <c r="N45" s="108">
        <f>AI45</f>
        <v>0</v>
      </c>
      <c r="O45" s="108">
        <f>AZ45</f>
        <v>0</v>
      </c>
      <c r="P45" s="108">
        <f>M45-(N45+O45)</f>
        <v>0</v>
      </c>
      <c r="Q45" s="98"/>
      <c r="R45" s="109"/>
      <c r="S45" s="109"/>
      <c r="T45" s="109"/>
      <c r="U45" s="109"/>
      <c r="V45" s="110">
        <f>SUM(S45:U45)</f>
        <v>0</v>
      </c>
      <c r="W45" s="109"/>
      <c r="X45" s="109"/>
      <c r="Y45" s="109"/>
      <c r="Z45" s="110">
        <f>SUM(W45:Y45)</f>
        <v>0</v>
      </c>
      <c r="AA45" s="109"/>
      <c r="AB45" s="109"/>
      <c r="AC45" s="109"/>
      <c r="AD45" s="110">
        <f>SUM(AA45:AC45)</f>
        <v>0</v>
      </c>
      <c r="AE45" s="109"/>
      <c r="AF45" s="109"/>
      <c r="AG45" s="109"/>
      <c r="AH45" s="110">
        <f>SUM(AE45:AG45)</f>
        <v>0</v>
      </c>
      <c r="AI45" s="111">
        <f>AH45+AD45+Z45+V45</f>
        <v>0</v>
      </c>
      <c r="AJ45" s="109"/>
      <c r="AK45" s="109"/>
      <c r="AL45" s="109"/>
      <c r="AM45" s="110">
        <f>SUM(AJ45:AL45)</f>
        <v>0</v>
      </c>
      <c r="AN45" s="109"/>
      <c r="AO45" s="109"/>
      <c r="AP45" s="109"/>
      <c r="AQ45" s="110">
        <f>SUM(AN45:AP45)</f>
        <v>0</v>
      </c>
      <c r="AR45" s="109"/>
      <c r="AS45" s="109"/>
      <c r="AT45" s="109"/>
      <c r="AU45" s="110">
        <f>SUM(AR45:AT45)</f>
        <v>0</v>
      </c>
      <c r="AV45" s="109"/>
      <c r="AW45" s="109"/>
      <c r="AX45" s="109"/>
      <c r="AY45" s="110">
        <f>SUM(AV45:AX45)</f>
        <v>0</v>
      </c>
      <c r="AZ45" s="111">
        <f>AY45+AU45+AQ45+AM45</f>
        <v>0</v>
      </c>
    </row>
    <row r="46" spans="1:52" x14ac:dyDescent="0.45">
      <c r="A46" s="100"/>
      <c r="C46" s="112"/>
      <c r="D46" s="112"/>
      <c r="E46" s="112"/>
      <c r="F46" s="103"/>
      <c r="G46" s="104"/>
      <c r="H46" s="105">
        <f>SUM(C46*F46)</f>
        <v>0</v>
      </c>
      <c r="I46" s="106"/>
      <c r="J46" s="30">
        <f>SUM(G46*1.21)</f>
        <v>0</v>
      </c>
      <c r="K46" s="30">
        <f>SUM(H46*1.21)</f>
        <v>0</v>
      </c>
      <c r="L46" s="96"/>
      <c r="M46" s="107">
        <f t="shared" ref="M46:M48" si="20">I46+K46</f>
        <v>0</v>
      </c>
      <c r="N46" s="108">
        <f t="shared" ref="N46:N48" si="21">AI46</f>
        <v>0</v>
      </c>
      <c r="O46" s="108">
        <f t="shared" ref="O46:O48" si="22">AZ46</f>
        <v>0</v>
      </c>
      <c r="P46" s="108">
        <f t="shared" ref="P46:P48" si="23">M46-(N46+O46)</f>
        <v>0</v>
      </c>
      <c r="Q46" s="98"/>
      <c r="R46" s="109"/>
      <c r="S46" s="109"/>
      <c r="T46" s="109"/>
      <c r="U46" s="109"/>
      <c r="V46" s="110">
        <f>SUM(S46:U46)</f>
        <v>0</v>
      </c>
      <c r="W46" s="109"/>
      <c r="X46" s="109"/>
      <c r="Y46" s="109"/>
      <c r="Z46" s="110">
        <f>SUM(W46:Y46)</f>
        <v>0</v>
      </c>
      <c r="AA46" s="109"/>
      <c r="AB46" s="109"/>
      <c r="AC46" s="109"/>
      <c r="AD46" s="110">
        <f>SUM(AA46:AC46)</f>
        <v>0</v>
      </c>
      <c r="AE46" s="109"/>
      <c r="AF46" s="109"/>
      <c r="AG46" s="109"/>
      <c r="AH46" s="110">
        <f>SUM(AE46:AG46)</f>
        <v>0</v>
      </c>
      <c r="AI46" s="111">
        <f>AH46+AD46+Z46+V46</f>
        <v>0</v>
      </c>
      <c r="AJ46" s="109"/>
      <c r="AK46" s="109"/>
      <c r="AL46" s="109"/>
      <c r="AM46" s="110">
        <f>SUM(AJ46:AL46)</f>
        <v>0</v>
      </c>
      <c r="AN46" s="109"/>
      <c r="AO46" s="109"/>
      <c r="AP46" s="109"/>
      <c r="AQ46" s="110">
        <f>SUM(AN46:AP46)</f>
        <v>0</v>
      </c>
      <c r="AR46" s="109"/>
      <c r="AS46" s="109"/>
      <c r="AT46" s="109"/>
      <c r="AU46" s="110">
        <f>SUM(AR46:AT46)</f>
        <v>0</v>
      </c>
      <c r="AV46" s="109"/>
      <c r="AW46" s="109"/>
      <c r="AX46" s="109"/>
      <c r="AY46" s="110">
        <f>SUM(AV46:AX46)</f>
        <v>0</v>
      </c>
      <c r="AZ46" s="111">
        <f>AY46+AU46+AQ46+AM46</f>
        <v>0</v>
      </c>
    </row>
    <row r="47" spans="1:52" x14ac:dyDescent="0.45">
      <c r="A47" s="100"/>
      <c r="C47" s="112"/>
      <c r="D47" s="112"/>
      <c r="E47" s="112"/>
      <c r="F47" s="103"/>
      <c r="G47" s="104"/>
      <c r="H47" s="105"/>
      <c r="I47" s="106"/>
      <c r="J47" s="30"/>
      <c r="K47" s="30"/>
      <c r="L47" s="96"/>
      <c r="M47" s="107">
        <f t="shared" si="20"/>
        <v>0</v>
      </c>
      <c r="N47" s="108">
        <f t="shared" si="21"/>
        <v>0</v>
      </c>
      <c r="O47" s="108">
        <f t="shared" si="22"/>
        <v>0</v>
      </c>
      <c r="P47" s="108">
        <f t="shared" si="23"/>
        <v>0</v>
      </c>
      <c r="Q47" s="98"/>
      <c r="R47" s="109"/>
      <c r="S47" s="109"/>
      <c r="T47" s="109"/>
      <c r="U47" s="109"/>
      <c r="V47" s="110"/>
      <c r="W47" s="109"/>
      <c r="X47" s="109"/>
      <c r="Y47" s="109"/>
      <c r="Z47" s="110"/>
      <c r="AA47" s="109"/>
      <c r="AB47" s="109"/>
      <c r="AC47" s="109"/>
      <c r="AD47" s="110"/>
      <c r="AE47" s="109"/>
      <c r="AF47" s="109"/>
      <c r="AG47" s="109"/>
      <c r="AH47" s="110"/>
      <c r="AI47" s="113"/>
      <c r="AJ47" s="109"/>
      <c r="AK47" s="109"/>
      <c r="AL47" s="109"/>
      <c r="AM47" s="110"/>
      <c r="AN47" s="109"/>
      <c r="AO47" s="109"/>
      <c r="AP47" s="109"/>
      <c r="AQ47" s="110"/>
      <c r="AR47" s="109"/>
      <c r="AS47" s="109"/>
      <c r="AT47" s="109"/>
      <c r="AU47" s="110"/>
      <c r="AV47" s="109"/>
      <c r="AW47" s="109"/>
      <c r="AX47" s="109"/>
      <c r="AY47" s="110"/>
      <c r="AZ47" s="111"/>
    </row>
    <row r="48" spans="1:52" ht="14.65" thickBot="1" x14ac:dyDescent="0.5">
      <c r="A48" s="114"/>
      <c r="B48" s="115"/>
      <c r="C48" s="116"/>
      <c r="D48" s="116"/>
      <c r="E48" s="116"/>
      <c r="F48" s="117"/>
      <c r="G48" s="118"/>
      <c r="H48" s="119">
        <f>SUM(C48*F48)</f>
        <v>0</v>
      </c>
      <c r="I48" s="28">
        <f>SUM(H48*1.21)</f>
        <v>0</v>
      </c>
      <c r="J48" s="120">
        <f>SUM(G48*1.21)</f>
        <v>0</v>
      </c>
      <c r="K48" s="120">
        <f>SUM(H48*1.21)</f>
        <v>0</v>
      </c>
      <c r="L48" s="96"/>
      <c r="M48" s="107">
        <f t="shared" si="20"/>
        <v>0</v>
      </c>
      <c r="N48" s="108">
        <f t="shared" si="21"/>
        <v>0</v>
      </c>
      <c r="O48" s="108">
        <f t="shared" si="22"/>
        <v>0</v>
      </c>
      <c r="P48" s="108">
        <f t="shared" si="23"/>
        <v>0</v>
      </c>
      <c r="Q48" s="98"/>
      <c r="R48" s="121"/>
      <c r="S48" s="121"/>
      <c r="T48" s="121"/>
      <c r="U48" s="121"/>
      <c r="V48" s="122"/>
      <c r="W48" s="121"/>
      <c r="X48" s="121"/>
      <c r="Y48" s="121"/>
      <c r="Z48" s="122"/>
      <c r="AA48" s="121"/>
      <c r="AB48" s="121"/>
      <c r="AC48" s="121"/>
      <c r="AD48" s="122"/>
      <c r="AE48" s="121"/>
      <c r="AF48" s="121"/>
      <c r="AG48" s="121"/>
      <c r="AH48" s="122"/>
      <c r="AI48" s="123"/>
      <c r="AJ48" s="121"/>
      <c r="AK48" s="121"/>
      <c r="AL48" s="121"/>
      <c r="AM48" s="122"/>
      <c r="AN48" s="121"/>
      <c r="AO48" s="121"/>
      <c r="AP48" s="121"/>
      <c r="AQ48" s="122"/>
      <c r="AR48" s="121"/>
      <c r="AS48" s="121"/>
      <c r="AT48" s="121"/>
      <c r="AU48" s="122"/>
      <c r="AV48" s="121"/>
      <c r="AW48" s="121"/>
      <c r="AX48" s="121"/>
      <c r="AY48" s="122"/>
      <c r="AZ48" s="123"/>
    </row>
    <row r="49" spans="1:54" s="78" customFormat="1" ht="15" thickTop="1" thickBot="1" x14ac:dyDescent="0.5">
      <c r="A49" s="124" t="s">
        <v>86</v>
      </c>
      <c r="B49" s="125"/>
      <c r="C49" s="126"/>
      <c r="D49" s="126"/>
      <c r="E49" s="126"/>
      <c r="F49" s="127"/>
      <c r="G49" s="128">
        <f>SUM(G45:G48)</f>
        <v>0</v>
      </c>
      <c r="H49" s="129">
        <f>SUM(H45:H48)</f>
        <v>0</v>
      </c>
      <c r="I49" s="129">
        <f>SUM(I45:I48)</f>
        <v>0</v>
      </c>
      <c r="J49" s="129">
        <f>SUM(J45:J48)</f>
        <v>0</v>
      </c>
      <c r="K49" s="129">
        <f>SUM(K45:K48)</f>
        <v>0</v>
      </c>
      <c r="L49" s="70"/>
      <c r="M49" s="130">
        <f>SUM(M44:M48)</f>
        <v>0</v>
      </c>
      <c r="N49" s="131">
        <f>SUM(N44:N48)</f>
        <v>0</v>
      </c>
      <c r="O49" s="131">
        <f>SUM(O44:O48)</f>
        <v>0</v>
      </c>
      <c r="P49" s="132">
        <f>SUM(P44:P48)</f>
        <v>0</v>
      </c>
      <c r="Q49" s="74"/>
      <c r="R49" s="133"/>
      <c r="S49" s="133"/>
      <c r="T49" s="133"/>
      <c r="U49" s="133"/>
      <c r="V49" s="133">
        <f>SUM(V44:V48)</f>
        <v>0</v>
      </c>
      <c r="W49" s="133"/>
      <c r="X49" s="133"/>
      <c r="Y49" s="133"/>
      <c r="Z49" s="133">
        <f>SUM(Z44:Z48)</f>
        <v>0</v>
      </c>
      <c r="AA49" s="133"/>
      <c r="AB49" s="133"/>
      <c r="AC49" s="133"/>
      <c r="AD49" s="133">
        <f>SUM(AD44:AD48)</f>
        <v>0</v>
      </c>
      <c r="AE49" s="133"/>
      <c r="AF49" s="133"/>
      <c r="AG49" s="133"/>
      <c r="AH49" s="133">
        <f>SUM(AH44:AH48)</f>
        <v>0</v>
      </c>
      <c r="AI49" s="133"/>
      <c r="AJ49" s="133"/>
      <c r="AK49" s="133"/>
      <c r="AL49" s="133"/>
      <c r="AM49" s="133">
        <f>SUM(AM44:AM48)</f>
        <v>0</v>
      </c>
      <c r="AN49" s="133"/>
      <c r="AO49" s="133"/>
      <c r="AP49" s="133"/>
      <c r="AQ49" s="133">
        <f>SUM(AQ44:AQ48)</f>
        <v>0</v>
      </c>
      <c r="AR49" s="133"/>
      <c r="AS49" s="133"/>
      <c r="AT49" s="133"/>
      <c r="AU49" s="133">
        <f>SUM(AU44:AU48)</f>
        <v>0</v>
      </c>
      <c r="AV49" s="133"/>
      <c r="AW49" s="133"/>
      <c r="AX49" s="133"/>
      <c r="AY49" s="133">
        <f>SUM(AY44:AY48)</f>
        <v>0</v>
      </c>
      <c r="AZ49" s="129">
        <f>SUM(AZ45:AZ48)</f>
        <v>0</v>
      </c>
    </row>
    <row r="50" spans="1:54" x14ac:dyDescent="0.45">
      <c r="A50" s="88" t="s">
        <v>87</v>
      </c>
      <c r="B50" s="89"/>
      <c r="C50" s="91" t="s">
        <v>69</v>
      </c>
      <c r="D50" s="91"/>
      <c r="E50" s="91"/>
      <c r="F50" s="91" t="s">
        <v>88</v>
      </c>
      <c r="G50" s="135" t="s">
        <v>71</v>
      </c>
      <c r="H50" s="93"/>
      <c r="I50" s="94" t="s">
        <v>89</v>
      </c>
      <c r="J50" s="95"/>
      <c r="K50" s="95"/>
      <c r="L50" s="96"/>
      <c r="M50" s="97"/>
      <c r="N50" s="97"/>
      <c r="O50" s="97"/>
      <c r="P50" s="97"/>
      <c r="Q50" s="98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</row>
    <row r="51" spans="1:54" x14ac:dyDescent="0.45">
      <c r="A51" s="100" t="s">
        <v>90</v>
      </c>
      <c r="C51" s="112">
        <v>250</v>
      </c>
      <c r="D51" s="112"/>
      <c r="E51" s="112"/>
      <c r="F51" s="103">
        <v>60</v>
      </c>
      <c r="G51" s="136">
        <f>C51*F51</f>
        <v>15000</v>
      </c>
      <c r="H51" s="2" t="s">
        <v>91</v>
      </c>
      <c r="I51" s="137">
        <f>-G51</f>
        <v>-15000</v>
      </c>
      <c r="L51" s="96"/>
      <c r="M51" s="107">
        <f>I51+K51</f>
        <v>-15000</v>
      </c>
      <c r="N51" s="108">
        <f>AI51</f>
        <v>0</v>
      </c>
      <c r="O51" s="108">
        <f>AZ51</f>
        <v>0</v>
      </c>
      <c r="P51" s="108">
        <f>M51-(N51+O51)</f>
        <v>-15000</v>
      </c>
      <c r="Q51" s="98"/>
      <c r="R51" s="109"/>
      <c r="S51" s="109"/>
      <c r="T51" s="109"/>
      <c r="U51" s="109"/>
      <c r="V51" s="110">
        <f>SUM(S51:U51)</f>
        <v>0</v>
      </c>
      <c r="W51" s="109"/>
      <c r="X51" s="109"/>
      <c r="Y51" s="109"/>
      <c r="Z51" s="110">
        <f>SUM(W51:Y51)</f>
        <v>0</v>
      </c>
      <c r="AA51" s="109"/>
      <c r="AB51" s="109"/>
      <c r="AC51" s="109"/>
      <c r="AD51" s="110">
        <f>SUM(AA51:AC51)</f>
        <v>0</v>
      </c>
      <c r="AE51" s="109"/>
      <c r="AF51" s="109"/>
      <c r="AG51" s="109"/>
      <c r="AH51" s="110">
        <f>SUM(AE51:AG51)</f>
        <v>0</v>
      </c>
      <c r="AI51" s="111">
        <f>AH51+AD51+Z51+V51</f>
        <v>0</v>
      </c>
      <c r="AJ51" s="109"/>
      <c r="AK51" s="109"/>
      <c r="AL51" s="109"/>
      <c r="AM51" s="110">
        <f>SUM(AJ51:AL51)</f>
        <v>0</v>
      </c>
      <c r="AN51" s="109"/>
      <c r="AO51" s="109"/>
      <c r="AP51" s="109"/>
      <c r="AQ51" s="110">
        <f>SUM(AN51:AP51)</f>
        <v>0</v>
      </c>
      <c r="AR51" s="109"/>
      <c r="AS51" s="109"/>
      <c r="AT51" s="109"/>
      <c r="AU51" s="110">
        <f>SUM(AR51:AT51)</f>
        <v>0</v>
      </c>
      <c r="AV51" s="109"/>
      <c r="AW51" s="109"/>
      <c r="AX51" s="109"/>
      <c r="AY51" s="110">
        <f>SUM(AV51:AX51)</f>
        <v>0</v>
      </c>
      <c r="AZ51" s="111">
        <f>AY51+AU51+AQ51+AM51</f>
        <v>0</v>
      </c>
    </row>
    <row r="52" spans="1:54" x14ac:dyDescent="0.45">
      <c r="A52" s="100"/>
      <c r="C52" s="112"/>
      <c r="D52" s="112"/>
      <c r="E52" s="112"/>
      <c r="F52" s="103"/>
      <c r="G52" s="136"/>
      <c r="H52" s="2">
        <f>SUM(C52*F52)</f>
        <v>0</v>
      </c>
      <c r="I52" s="137"/>
      <c r="L52" s="96"/>
      <c r="M52" s="107">
        <f t="shared" ref="M52:M54" si="24">I52+K52</f>
        <v>0</v>
      </c>
      <c r="N52" s="108">
        <f t="shared" ref="N52:N54" si="25">AI52</f>
        <v>0</v>
      </c>
      <c r="O52" s="108">
        <f t="shared" ref="O52:O54" si="26">AZ52</f>
        <v>0</v>
      </c>
      <c r="P52" s="108">
        <f t="shared" ref="P52:P54" si="27">M52-(N52+O52)</f>
        <v>0</v>
      </c>
      <c r="Q52" s="98"/>
      <c r="R52" s="109"/>
      <c r="S52" s="109"/>
      <c r="T52" s="109"/>
      <c r="U52" s="109"/>
      <c r="V52" s="110">
        <f>SUM(S52:U52)</f>
        <v>0</v>
      </c>
      <c r="W52" s="109"/>
      <c r="X52" s="109"/>
      <c r="Y52" s="109"/>
      <c r="Z52" s="110">
        <f>SUM(W52:Y52)</f>
        <v>0</v>
      </c>
      <c r="AA52" s="109"/>
      <c r="AB52" s="109"/>
      <c r="AC52" s="109"/>
      <c r="AD52" s="110">
        <f>SUM(AA52:AC52)</f>
        <v>0</v>
      </c>
      <c r="AE52" s="109"/>
      <c r="AF52" s="109"/>
      <c r="AG52" s="109"/>
      <c r="AH52" s="110">
        <f>SUM(AE52:AG52)</f>
        <v>0</v>
      </c>
      <c r="AI52" s="111">
        <f>AH52+AD52+Z52+V52</f>
        <v>0</v>
      </c>
      <c r="AJ52" s="109"/>
      <c r="AK52" s="109"/>
      <c r="AL52" s="109"/>
      <c r="AM52" s="110">
        <f>SUM(AJ52:AL52)</f>
        <v>0</v>
      </c>
      <c r="AN52" s="109"/>
      <c r="AO52" s="109"/>
      <c r="AP52" s="109"/>
      <c r="AQ52" s="110">
        <f>SUM(AN52:AP52)</f>
        <v>0</v>
      </c>
      <c r="AR52" s="109"/>
      <c r="AS52" s="109"/>
      <c r="AT52" s="109"/>
      <c r="AU52" s="110">
        <f>SUM(AR52:AT52)</f>
        <v>0</v>
      </c>
      <c r="AV52" s="109"/>
      <c r="AW52" s="109"/>
      <c r="AX52" s="109"/>
      <c r="AY52" s="110">
        <f>SUM(AV52:AX52)</f>
        <v>0</v>
      </c>
      <c r="AZ52" s="111">
        <f>AY52+AU52+AQ52+AM52</f>
        <v>0</v>
      </c>
    </row>
    <row r="53" spans="1:54" x14ac:dyDescent="0.45">
      <c r="A53" s="100"/>
      <c r="C53" s="112"/>
      <c r="D53" s="112"/>
      <c r="E53" s="112"/>
      <c r="F53" s="103"/>
      <c r="G53" s="136"/>
      <c r="I53" s="137"/>
      <c r="L53" s="96"/>
      <c r="M53" s="107">
        <f t="shared" si="24"/>
        <v>0</v>
      </c>
      <c r="N53" s="108">
        <f t="shared" si="25"/>
        <v>0</v>
      </c>
      <c r="O53" s="108">
        <f t="shared" si="26"/>
        <v>0</v>
      </c>
      <c r="P53" s="108">
        <f t="shared" si="27"/>
        <v>0</v>
      </c>
      <c r="Q53" s="98"/>
      <c r="R53" s="109"/>
      <c r="S53" s="109"/>
      <c r="T53" s="109"/>
      <c r="U53" s="109"/>
      <c r="V53" s="110"/>
      <c r="W53" s="109"/>
      <c r="X53" s="109"/>
      <c r="Y53" s="109"/>
      <c r="Z53" s="110"/>
      <c r="AA53" s="109"/>
      <c r="AB53" s="109"/>
      <c r="AC53" s="109"/>
      <c r="AD53" s="110"/>
      <c r="AE53" s="109"/>
      <c r="AF53" s="109"/>
      <c r="AG53" s="109"/>
      <c r="AH53" s="110"/>
      <c r="AI53" s="113"/>
      <c r="AJ53" s="109"/>
      <c r="AK53" s="109"/>
      <c r="AL53" s="109"/>
      <c r="AM53" s="110"/>
      <c r="AN53" s="109"/>
      <c r="AO53" s="109"/>
      <c r="AP53" s="109"/>
      <c r="AQ53" s="110"/>
      <c r="AR53" s="109"/>
      <c r="AS53" s="109"/>
      <c r="AT53" s="109"/>
      <c r="AU53" s="110"/>
      <c r="AV53" s="109"/>
      <c r="AW53" s="109"/>
      <c r="AX53" s="109"/>
      <c r="AY53" s="110"/>
      <c r="AZ53" s="111"/>
    </row>
    <row r="54" spans="1:54" ht="14.65" thickBot="1" x14ac:dyDescent="0.5">
      <c r="A54" s="114"/>
      <c r="B54" s="115"/>
      <c r="C54" s="116"/>
      <c r="D54" s="116"/>
      <c r="E54" s="116"/>
      <c r="F54" s="117"/>
      <c r="G54" s="138"/>
      <c r="H54" s="2">
        <f>SUM(C54*F54)</f>
        <v>0</v>
      </c>
      <c r="I54" s="139">
        <f>SUM(H54*1.21)</f>
        <v>0</v>
      </c>
      <c r="L54" s="96"/>
      <c r="M54" s="107">
        <f t="shared" si="24"/>
        <v>0</v>
      </c>
      <c r="N54" s="108">
        <f t="shared" si="25"/>
        <v>0</v>
      </c>
      <c r="O54" s="108">
        <f t="shared" si="26"/>
        <v>0</v>
      </c>
      <c r="P54" s="108">
        <f t="shared" si="27"/>
        <v>0</v>
      </c>
      <c r="Q54" s="98"/>
      <c r="R54" s="121"/>
      <c r="S54" s="121"/>
      <c r="T54" s="121"/>
      <c r="U54" s="121"/>
      <c r="V54" s="122"/>
      <c r="W54" s="121"/>
      <c r="X54" s="121"/>
      <c r="Y54" s="121"/>
      <c r="Z54" s="122"/>
      <c r="AA54" s="121"/>
      <c r="AB54" s="121"/>
      <c r="AC54" s="121"/>
      <c r="AD54" s="122"/>
      <c r="AE54" s="121"/>
      <c r="AF54" s="121"/>
      <c r="AG54" s="121"/>
      <c r="AH54" s="122"/>
      <c r="AI54" s="123"/>
      <c r="AJ54" s="121"/>
      <c r="AK54" s="121"/>
      <c r="AL54" s="121"/>
      <c r="AM54" s="122"/>
      <c r="AN54" s="121"/>
      <c r="AO54" s="121"/>
      <c r="AP54" s="121"/>
      <c r="AQ54" s="122"/>
      <c r="AR54" s="121"/>
      <c r="AS54" s="121"/>
      <c r="AT54" s="121"/>
      <c r="AU54" s="122"/>
      <c r="AV54" s="121"/>
      <c r="AW54" s="121"/>
      <c r="AX54" s="121"/>
      <c r="AY54" s="122"/>
      <c r="AZ54" s="123"/>
    </row>
    <row r="55" spans="1:54" s="78" customFormat="1" ht="15" thickTop="1" thickBot="1" x14ac:dyDescent="0.5">
      <c r="A55" s="124" t="s">
        <v>92</v>
      </c>
      <c r="B55" s="125"/>
      <c r="C55" s="126"/>
      <c r="D55" s="126"/>
      <c r="E55" s="126"/>
      <c r="F55" s="127"/>
      <c r="G55" s="128">
        <f>SUM(G51:G54)</f>
        <v>15000</v>
      </c>
      <c r="H55" s="129">
        <f>SUM(H51:H54)</f>
        <v>0</v>
      </c>
      <c r="I55" s="129">
        <f>SUM(I51:I54)</f>
        <v>-15000</v>
      </c>
      <c r="J55" s="129">
        <f>SUM(J51:J54)</f>
        <v>0</v>
      </c>
      <c r="K55" s="129">
        <f>SUM(K51:K54)</f>
        <v>0</v>
      </c>
      <c r="L55" s="70"/>
      <c r="M55" s="130">
        <f>SUM(M50:M54)</f>
        <v>-15000</v>
      </c>
      <c r="N55" s="131">
        <f>SUM(N50:N54)</f>
        <v>0</v>
      </c>
      <c r="O55" s="131">
        <f>SUM(O50:O54)</f>
        <v>0</v>
      </c>
      <c r="P55" s="132">
        <f>SUM(P50:P54)</f>
        <v>-15000</v>
      </c>
      <c r="Q55" s="74"/>
      <c r="R55" s="133"/>
      <c r="S55" s="133"/>
      <c r="T55" s="133"/>
      <c r="U55" s="133"/>
      <c r="V55" s="133">
        <f>SUM(V50:V54)</f>
        <v>0</v>
      </c>
      <c r="W55" s="133"/>
      <c r="X55" s="133"/>
      <c r="Y55" s="133"/>
      <c r="Z55" s="133">
        <f>SUM(Z50:Z54)</f>
        <v>0</v>
      </c>
      <c r="AA55" s="133"/>
      <c r="AB55" s="133"/>
      <c r="AC55" s="133"/>
      <c r="AD55" s="133">
        <f>SUM(AD50:AD54)</f>
        <v>0</v>
      </c>
      <c r="AE55" s="133"/>
      <c r="AF55" s="133"/>
      <c r="AG55" s="133"/>
      <c r="AH55" s="133">
        <f>SUM(AH50:AH54)</f>
        <v>0</v>
      </c>
      <c r="AI55" s="133"/>
      <c r="AJ55" s="133"/>
      <c r="AK55" s="133"/>
      <c r="AL55" s="133"/>
      <c r="AM55" s="133">
        <f>SUM(AM50:AM54)</f>
        <v>0</v>
      </c>
      <c r="AN55" s="133"/>
      <c r="AO55" s="133"/>
      <c r="AP55" s="133"/>
      <c r="AQ55" s="133">
        <f>SUM(AQ50:AQ54)</f>
        <v>0</v>
      </c>
      <c r="AR55" s="133"/>
      <c r="AS55" s="133"/>
      <c r="AT55" s="133"/>
      <c r="AU55" s="133">
        <f>SUM(AU50:AU54)</f>
        <v>0</v>
      </c>
      <c r="AV55" s="133"/>
      <c r="AW55" s="133"/>
      <c r="AX55" s="133"/>
      <c r="AY55" s="133">
        <f>SUM(AY50:AY54)</f>
        <v>0</v>
      </c>
      <c r="AZ55" s="129">
        <f>SUM(AZ51:AZ54)</f>
        <v>0</v>
      </c>
    </row>
    <row r="56" spans="1:54" s="78" customFormat="1" x14ac:dyDescent="0.45">
      <c r="A56" s="140"/>
      <c r="B56" s="141"/>
      <c r="C56" s="142"/>
      <c r="D56" s="142"/>
      <c r="E56" s="142"/>
      <c r="F56" s="143"/>
      <c r="G56" s="144"/>
      <c r="H56" s="145"/>
      <c r="I56" s="145"/>
      <c r="J56" s="145"/>
      <c r="K56" s="145"/>
      <c r="L56" s="70"/>
      <c r="M56" s="146"/>
      <c r="N56" s="147"/>
      <c r="O56" s="147"/>
      <c r="P56" s="148"/>
      <c r="Q56" s="74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50"/>
    </row>
    <row r="57" spans="1:54" s="78" customFormat="1" ht="14.65" thickBot="1" x14ac:dyDescent="0.5">
      <c r="A57" s="140"/>
      <c r="B57" s="141"/>
      <c r="C57" s="142"/>
      <c r="D57" s="142"/>
      <c r="E57" s="142"/>
      <c r="F57" s="143"/>
      <c r="G57" s="144"/>
      <c r="H57" s="145"/>
      <c r="I57" s="145"/>
      <c r="J57" s="145"/>
      <c r="K57" s="145"/>
      <c r="L57" s="70"/>
      <c r="M57" s="146"/>
      <c r="N57" s="147"/>
      <c r="O57" s="147"/>
      <c r="P57" s="148"/>
      <c r="Q57" s="74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50"/>
    </row>
    <row r="58" spans="1:54" s="3" customFormat="1" ht="26.25" customHeight="1" thickBot="1" x14ac:dyDescent="0.55000000000000004">
      <c r="A58" s="151" t="s">
        <v>93</v>
      </c>
      <c r="B58" s="152"/>
      <c r="C58" s="153"/>
      <c r="D58" s="153"/>
      <c r="E58" s="153"/>
      <c r="F58" s="154"/>
      <c r="G58" s="155">
        <f>G19+G25+G31+G37+G43+G49+G55</f>
        <v>111400</v>
      </c>
      <c r="H58" s="155">
        <f>H19+H25+H31+H37+H43+H49+H55</f>
        <v>60000</v>
      </c>
      <c r="I58" s="155">
        <f>I19+I25+I31+I37+I43+I49+I55</f>
        <v>78202</v>
      </c>
      <c r="J58" s="155">
        <f>J19+J25+J31+J37+J43+J49+J55</f>
        <v>72600</v>
      </c>
      <c r="K58" s="155">
        <f>K19+K25+K31+K37+K43+K49+K55</f>
        <v>24200</v>
      </c>
      <c r="L58" s="156"/>
      <c r="M58" s="130">
        <f>M19+M25+M31+M37+M43+M49+M55</f>
        <v>102402</v>
      </c>
      <c r="N58" s="131">
        <f t="shared" ref="N58:P58" si="28">N19+N25+N31+N37+N43+N49+N55</f>
        <v>5000</v>
      </c>
      <c r="O58" s="131">
        <f t="shared" si="28"/>
        <v>0</v>
      </c>
      <c r="P58" s="132">
        <f t="shared" si="28"/>
        <v>97402</v>
      </c>
      <c r="Q58" s="157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9">
        <f>SUM(AX58:AY58)</f>
        <v>0</v>
      </c>
    </row>
    <row r="59" spans="1:54" s="3" customFormat="1" ht="26.25" customHeight="1" x14ac:dyDescent="0.5">
      <c r="A59" s="160"/>
      <c r="C59" s="161"/>
      <c r="D59" s="161"/>
      <c r="E59" s="161"/>
      <c r="F59" s="162"/>
      <c r="G59" s="163"/>
      <c r="H59" s="164"/>
      <c r="I59" s="165"/>
      <c r="J59" s="164"/>
      <c r="K59" s="166"/>
      <c r="L59" s="167"/>
      <c r="M59" s="167"/>
      <c r="N59" s="167"/>
      <c r="O59" s="167"/>
      <c r="P59" s="168"/>
      <c r="Q59" s="168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70"/>
    </row>
    <row r="60" spans="1:54" s="3" customFormat="1" ht="26.25" customHeight="1" x14ac:dyDescent="0.5">
      <c r="A60" s="160"/>
      <c r="C60" s="161"/>
      <c r="D60" s="161"/>
      <c r="E60" s="161"/>
      <c r="F60" s="162"/>
      <c r="G60" s="163"/>
      <c r="H60" s="164"/>
      <c r="I60" s="165"/>
      <c r="J60" s="164"/>
      <c r="K60" s="166"/>
      <c r="L60" s="167"/>
      <c r="M60" s="167"/>
      <c r="N60" s="167"/>
      <c r="O60" s="167"/>
      <c r="P60" s="171"/>
      <c r="Q60" s="168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70"/>
    </row>
    <row r="61" spans="1:54" s="3" customFormat="1" ht="26.25" customHeight="1" x14ac:dyDescent="0.5">
      <c r="A61" s="160"/>
      <c r="C61" s="161"/>
      <c r="D61" s="161"/>
      <c r="E61" s="161"/>
      <c r="F61" s="162"/>
      <c r="G61" s="163"/>
      <c r="H61" s="164"/>
      <c r="I61" s="165"/>
      <c r="J61" s="164"/>
      <c r="K61" s="172"/>
      <c r="L61" s="166"/>
      <c r="M61" s="167"/>
      <c r="N61" s="167"/>
      <c r="O61" s="167"/>
      <c r="P61" s="167"/>
      <c r="Q61" s="168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70"/>
    </row>
  </sheetData>
  <mergeCells count="15">
    <mergeCell ref="N11:O11"/>
    <mergeCell ref="I6:L6"/>
    <mergeCell ref="I7:L7"/>
    <mergeCell ref="S9:AH9"/>
    <mergeCell ref="AJ9:AY9"/>
    <mergeCell ref="G10:J10"/>
    <mergeCell ref="N10:O10"/>
    <mergeCell ref="S10:V10"/>
    <mergeCell ref="W10:Z10"/>
    <mergeCell ref="AA10:AD10"/>
    <mergeCell ref="AE10:AH10"/>
    <mergeCell ref="AJ10:AM10"/>
    <mergeCell ref="AN10:AQ10"/>
    <mergeCell ref="AR10:AU10"/>
    <mergeCell ref="AV10:AY10"/>
  </mergeCells>
  <conditionalFormatting sqref="V15:V17">
    <cfRule type="expression" dxfId="62" priority="63">
      <formula>#REF!="exploitatie projectenbudget"</formula>
    </cfRule>
  </conditionalFormatting>
  <conditionalFormatting sqref="V21:V23">
    <cfRule type="expression" dxfId="61" priority="61">
      <formula>#REF!="exploitatie projectenbudget"</formula>
    </cfRule>
  </conditionalFormatting>
  <conditionalFormatting sqref="V27:V29">
    <cfRule type="expression" dxfId="60" priority="59">
      <formula>#REF!="exploitatie projectenbudget"</formula>
    </cfRule>
  </conditionalFormatting>
  <conditionalFormatting sqref="V33:V35">
    <cfRule type="expression" dxfId="59" priority="57">
      <formula>#REF!="exploitatie projectenbudget"</formula>
    </cfRule>
  </conditionalFormatting>
  <conditionalFormatting sqref="V39:V41">
    <cfRule type="expression" dxfId="58" priority="55">
      <formula>#REF!="exploitatie projectenbudget"</formula>
    </cfRule>
  </conditionalFormatting>
  <conditionalFormatting sqref="V45:V47">
    <cfRule type="expression" dxfId="57" priority="51">
      <formula>#REF!="exploitatie projectenbudget"</formula>
    </cfRule>
  </conditionalFormatting>
  <conditionalFormatting sqref="V51:V53">
    <cfRule type="expression" dxfId="56" priority="53">
      <formula>#REF!="exploitatie projectenbudget"</formula>
    </cfRule>
  </conditionalFormatting>
  <conditionalFormatting sqref="Z15:Z17">
    <cfRule type="expression" dxfId="55" priority="49">
      <formula>#REF!="exploitatie projectenbudget"</formula>
    </cfRule>
  </conditionalFormatting>
  <conditionalFormatting sqref="Z21:Z23">
    <cfRule type="expression" dxfId="54" priority="48">
      <formula>#REF!="exploitatie projectenbudget"</formula>
    </cfRule>
  </conditionalFormatting>
  <conditionalFormatting sqref="Z27:Z29">
    <cfRule type="expression" dxfId="53" priority="47">
      <formula>#REF!="exploitatie projectenbudget"</formula>
    </cfRule>
  </conditionalFormatting>
  <conditionalFormatting sqref="Z33:Z35">
    <cfRule type="expression" dxfId="52" priority="46">
      <formula>#REF!="exploitatie projectenbudget"</formula>
    </cfRule>
  </conditionalFormatting>
  <conditionalFormatting sqref="Z39:Z41">
    <cfRule type="expression" dxfId="51" priority="45">
      <formula>#REF!="exploitatie projectenbudget"</formula>
    </cfRule>
  </conditionalFormatting>
  <conditionalFormatting sqref="Z45:Z47">
    <cfRule type="expression" dxfId="50" priority="43">
      <formula>#REF!="exploitatie projectenbudget"</formula>
    </cfRule>
  </conditionalFormatting>
  <conditionalFormatting sqref="Z51:Z53">
    <cfRule type="expression" dxfId="49" priority="44">
      <formula>#REF!="exploitatie projectenbudget"</formula>
    </cfRule>
  </conditionalFormatting>
  <conditionalFormatting sqref="AD15:AD17">
    <cfRule type="expression" dxfId="48" priority="42">
      <formula>#REF!="exploitatie projectenbudget"</formula>
    </cfRule>
  </conditionalFormatting>
  <conditionalFormatting sqref="AD21:AD23">
    <cfRule type="expression" dxfId="47" priority="41">
      <formula>#REF!="exploitatie projectenbudget"</formula>
    </cfRule>
  </conditionalFormatting>
  <conditionalFormatting sqref="AD27:AD29">
    <cfRule type="expression" dxfId="46" priority="40">
      <formula>#REF!="exploitatie projectenbudget"</formula>
    </cfRule>
  </conditionalFormatting>
  <conditionalFormatting sqref="AD33:AD35">
    <cfRule type="expression" dxfId="45" priority="39">
      <formula>#REF!="exploitatie projectenbudget"</formula>
    </cfRule>
  </conditionalFormatting>
  <conditionalFormatting sqref="AD39:AD41">
    <cfRule type="expression" dxfId="44" priority="38">
      <formula>#REF!="exploitatie projectenbudget"</formula>
    </cfRule>
  </conditionalFormatting>
  <conditionalFormatting sqref="AD45:AD47">
    <cfRule type="expression" dxfId="43" priority="36">
      <formula>#REF!="exploitatie projectenbudget"</formula>
    </cfRule>
  </conditionalFormatting>
  <conditionalFormatting sqref="AD51:AD53">
    <cfRule type="expression" dxfId="42" priority="37">
      <formula>#REF!="exploitatie projectenbudget"</formula>
    </cfRule>
  </conditionalFormatting>
  <conditionalFormatting sqref="AH15:AH17">
    <cfRule type="expression" dxfId="41" priority="35">
      <formula>#REF!="exploitatie projectenbudget"</formula>
    </cfRule>
  </conditionalFormatting>
  <conditionalFormatting sqref="AH21:AH23">
    <cfRule type="expression" dxfId="40" priority="34">
      <formula>#REF!="exploitatie projectenbudget"</formula>
    </cfRule>
  </conditionalFormatting>
  <conditionalFormatting sqref="AH27:AH29">
    <cfRule type="expression" dxfId="39" priority="33">
      <formula>#REF!="exploitatie projectenbudget"</formula>
    </cfRule>
  </conditionalFormatting>
  <conditionalFormatting sqref="AH33:AH35">
    <cfRule type="expression" dxfId="38" priority="32">
      <formula>#REF!="exploitatie projectenbudget"</formula>
    </cfRule>
  </conditionalFormatting>
  <conditionalFormatting sqref="AH39:AH41">
    <cfRule type="expression" dxfId="37" priority="31">
      <formula>#REF!="exploitatie projectenbudget"</formula>
    </cfRule>
  </conditionalFormatting>
  <conditionalFormatting sqref="AH45:AH47">
    <cfRule type="expression" dxfId="36" priority="29">
      <formula>#REF!="exploitatie projectenbudget"</formula>
    </cfRule>
  </conditionalFormatting>
  <conditionalFormatting sqref="AH51:AH53">
    <cfRule type="expression" dxfId="35" priority="30">
      <formula>#REF!="exploitatie projectenbudget"</formula>
    </cfRule>
  </conditionalFormatting>
  <conditionalFormatting sqref="AI17">
    <cfRule type="expression" dxfId="34" priority="62">
      <formula>#REF!="exploitatie projectenbudget"</formula>
    </cfRule>
  </conditionalFormatting>
  <conditionalFormatting sqref="AI23">
    <cfRule type="expression" dxfId="33" priority="60">
      <formula>#REF!="exploitatie projectenbudget"</formula>
    </cfRule>
  </conditionalFormatting>
  <conditionalFormatting sqref="AI29">
    <cfRule type="expression" dxfId="32" priority="58">
      <formula>#REF!="exploitatie projectenbudget"</formula>
    </cfRule>
  </conditionalFormatting>
  <conditionalFormatting sqref="AI35">
    <cfRule type="expression" dxfId="31" priority="56">
      <formula>#REF!="exploitatie projectenbudget"</formula>
    </cfRule>
  </conditionalFormatting>
  <conditionalFormatting sqref="AI41">
    <cfRule type="expression" dxfId="30" priority="54">
      <formula>#REF!="exploitatie projectenbudget"</formula>
    </cfRule>
  </conditionalFormatting>
  <conditionalFormatting sqref="AI47">
    <cfRule type="expression" dxfId="29" priority="50">
      <formula>#REF!="exploitatie projectenbudget"</formula>
    </cfRule>
  </conditionalFormatting>
  <conditionalFormatting sqref="AI53">
    <cfRule type="expression" dxfId="28" priority="52">
      <formula>#REF!="exploitatie projectenbudget"</formula>
    </cfRule>
  </conditionalFormatting>
  <conditionalFormatting sqref="AM15:AM17">
    <cfRule type="expression" dxfId="27" priority="28">
      <formula>#REF!="exploitatie projectenbudget"</formula>
    </cfRule>
  </conditionalFormatting>
  <conditionalFormatting sqref="AM21:AM23">
    <cfRule type="expression" dxfId="26" priority="27">
      <formula>#REF!="exploitatie projectenbudget"</formula>
    </cfRule>
  </conditionalFormatting>
  <conditionalFormatting sqref="AM27:AM29">
    <cfRule type="expression" dxfId="25" priority="26">
      <formula>#REF!="exploitatie projectenbudget"</formula>
    </cfRule>
  </conditionalFormatting>
  <conditionalFormatting sqref="AM33:AM35">
    <cfRule type="expression" dxfId="24" priority="25">
      <formula>#REF!="exploitatie projectenbudget"</formula>
    </cfRule>
  </conditionalFormatting>
  <conditionalFormatting sqref="AM39:AM41">
    <cfRule type="expression" dxfId="23" priority="24">
      <formula>#REF!="exploitatie projectenbudget"</formula>
    </cfRule>
  </conditionalFormatting>
  <conditionalFormatting sqref="AM45:AM47">
    <cfRule type="expression" dxfId="22" priority="22">
      <formula>#REF!="exploitatie projectenbudget"</formula>
    </cfRule>
  </conditionalFormatting>
  <conditionalFormatting sqref="AM51:AM53">
    <cfRule type="expression" dxfId="21" priority="23">
      <formula>#REF!="exploitatie projectenbudget"</formula>
    </cfRule>
  </conditionalFormatting>
  <conditionalFormatting sqref="AQ15:AQ17">
    <cfRule type="expression" dxfId="20" priority="21">
      <formula>#REF!="exploitatie projectenbudget"</formula>
    </cfRule>
  </conditionalFormatting>
  <conditionalFormatting sqref="AQ21:AQ23">
    <cfRule type="expression" dxfId="19" priority="20">
      <formula>#REF!="exploitatie projectenbudget"</formula>
    </cfRule>
  </conditionalFormatting>
  <conditionalFormatting sqref="AQ27:AQ29">
    <cfRule type="expression" dxfId="18" priority="19">
      <formula>#REF!="exploitatie projectenbudget"</formula>
    </cfRule>
  </conditionalFormatting>
  <conditionalFormatting sqref="AQ33:AQ35">
    <cfRule type="expression" dxfId="17" priority="18">
      <formula>#REF!="exploitatie projectenbudget"</formula>
    </cfRule>
  </conditionalFormatting>
  <conditionalFormatting sqref="AQ39:AQ41">
    <cfRule type="expression" dxfId="16" priority="17">
      <formula>#REF!="exploitatie projectenbudget"</formula>
    </cfRule>
  </conditionalFormatting>
  <conditionalFormatting sqref="AQ45:AQ47">
    <cfRule type="expression" dxfId="15" priority="15">
      <formula>#REF!="exploitatie projectenbudget"</formula>
    </cfRule>
  </conditionalFormatting>
  <conditionalFormatting sqref="AQ51:AQ53">
    <cfRule type="expression" dxfId="14" priority="16">
      <formula>#REF!="exploitatie projectenbudget"</formula>
    </cfRule>
  </conditionalFormatting>
  <conditionalFormatting sqref="AU15:AU17">
    <cfRule type="expression" dxfId="13" priority="14">
      <formula>#REF!="exploitatie projectenbudget"</formula>
    </cfRule>
  </conditionalFormatting>
  <conditionalFormatting sqref="AU21:AU23">
    <cfRule type="expression" dxfId="12" priority="13">
      <formula>#REF!="exploitatie projectenbudget"</formula>
    </cfRule>
  </conditionalFormatting>
  <conditionalFormatting sqref="AU27:AU29">
    <cfRule type="expression" dxfId="11" priority="12">
      <formula>#REF!="exploitatie projectenbudget"</formula>
    </cfRule>
  </conditionalFormatting>
  <conditionalFormatting sqref="AU33:AU35">
    <cfRule type="expression" dxfId="10" priority="11">
      <formula>#REF!="exploitatie projectenbudget"</formula>
    </cfRule>
  </conditionalFormatting>
  <conditionalFormatting sqref="AU39:AU41">
    <cfRule type="expression" dxfId="9" priority="10">
      <formula>#REF!="exploitatie projectenbudget"</formula>
    </cfRule>
  </conditionalFormatting>
  <conditionalFormatting sqref="AU45:AU47">
    <cfRule type="expression" dxfId="8" priority="8">
      <formula>#REF!="exploitatie projectenbudget"</formula>
    </cfRule>
  </conditionalFormatting>
  <conditionalFormatting sqref="AU51:AU53">
    <cfRule type="expression" dxfId="7" priority="9">
      <formula>#REF!="exploitatie projectenbudget"</formula>
    </cfRule>
  </conditionalFormatting>
  <conditionalFormatting sqref="AY15:AY17">
    <cfRule type="expression" dxfId="6" priority="7">
      <formula>#REF!="exploitatie projectenbudget"</formula>
    </cfRule>
  </conditionalFormatting>
  <conditionalFormatting sqref="AY21:AY23">
    <cfRule type="expression" dxfId="5" priority="6">
      <formula>#REF!="exploitatie projectenbudget"</formula>
    </cfRule>
  </conditionalFormatting>
  <conditionalFormatting sqref="AY27:AY29">
    <cfRule type="expression" dxfId="4" priority="5">
      <formula>#REF!="exploitatie projectenbudget"</formula>
    </cfRule>
  </conditionalFormatting>
  <conditionalFormatting sqref="AY33:AY35">
    <cfRule type="expression" dxfId="3" priority="4">
      <formula>#REF!="exploitatie projectenbudget"</formula>
    </cfRule>
  </conditionalFormatting>
  <conditionalFormatting sqref="AY39:AY41">
    <cfRule type="expression" dxfId="2" priority="3">
      <formula>#REF!="exploitatie projectenbudget"</formula>
    </cfRule>
  </conditionalFormatting>
  <conditionalFormatting sqref="AY45:AY47">
    <cfRule type="expression" dxfId="1" priority="1">
      <formula>#REF!="exploitatie projectenbudget"</formula>
    </cfRule>
  </conditionalFormatting>
  <conditionalFormatting sqref="AY51:AY53">
    <cfRule type="expression" dxfId="0" priority="2">
      <formula>#REF!="exploitatie projectenbudget"</formula>
    </cfRule>
  </conditionalFormatting>
  <pageMargins left="0.7" right="0.7" top="0.75" bottom="0.75" header="0.3" footer="0.3"/>
  <pageSetup paperSize="8" scale="3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workbookViewId="0">
      <selection activeCell="F33" sqref="F33"/>
    </sheetView>
  </sheetViews>
  <sheetFormatPr defaultRowHeight="14.25" x14ac:dyDescent="0.45"/>
  <cols>
    <col min="1" max="1" width="20.73046875" bestFit="1" customWidth="1"/>
    <col min="2" max="2" width="13.59765625" bestFit="1" customWidth="1"/>
    <col min="3" max="3" width="14.73046875" customWidth="1"/>
    <col min="4" max="4" width="19.1328125" bestFit="1" customWidth="1"/>
    <col min="5" max="5" width="12.86328125" customWidth="1"/>
    <col min="6" max="10" width="10.73046875" customWidth="1"/>
    <col min="13" max="13" width="18.86328125" customWidth="1"/>
    <col min="14" max="14" width="5" customWidth="1"/>
  </cols>
  <sheetData>
    <row r="1" spans="1:15" ht="21" x14ac:dyDescent="0.65">
      <c r="A1" s="328" t="s">
        <v>94</v>
      </c>
      <c r="B1" s="328"/>
      <c r="C1" s="328"/>
      <c r="D1" s="328"/>
      <c r="E1" s="328"/>
      <c r="F1" s="328"/>
      <c r="G1" s="328"/>
      <c r="H1" s="328"/>
      <c r="I1" s="328"/>
      <c r="J1" s="328"/>
      <c r="M1" s="173" t="s">
        <v>95</v>
      </c>
    </row>
    <row r="2" spans="1:15" ht="15.4" x14ac:dyDescent="0.6">
      <c r="A2" s="174" t="s">
        <v>96</v>
      </c>
      <c r="B2" s="175" t="s">
        <v>97</v>
      </c>
    </row>
    <row r="3" spans="1:15" ht="15.4" x14ac:dyDescent="0.6">
      <c r="A3" s="174" t="s">
        <v>98</v>
      </c>
      <c r="B3" s="175" t="s">
        <v>99</v>
      </c>
      <c r="M3" s="176" t="s">
        <v>100</v>
      </c>
    </row>
    <row r="4" spans="1:15" ht="15.4" x14ac:dyDescent="0.6">
      <c r="A4" s="174" t="s">
        <v>101</v>
      </c>
      <c r="B4" s="175" t="s">
        <v>102</v>
      </c>
      <c r="M4" t="s">
        <v>103</v>
      </c>
    </row>
    <row r="5" spans="1:15" ht="15.4" x14ac:dyDescent="0.6">
      <c r="A5" s="174" t="s">
        <v>104</v>
      </c>
      <c r="B5" s="175" t="s">
        <v>105</v>
      </c>
      <c r="M5" t="s">
        <v>106</v>
      </c>
    </row>
    <row r="6" spans="1:15" x14ac:dyDescent="0.45">
      <c r="M6" s="177" t="s">
        <v>107</v>
      </c>
      <c r="O6" t="s">
        <v>108</v>
      </c>
    </row>
    <row r="7" spans="1:15" x14ac:dyDescent="0.45">
      <c r="A7" s="174"/>
      <c r="M7" s="177" t="s">
        <v>109</v>
      </c>
      <c r="O7" t="s">
        <v>110</v>
      </c>
    </row>
    <row r="8" spans="1:15" x14ac:dyDescent="0.45">
      <c r="A8" s="174"/>
      <c r="M8" s="177" t="s">
        <v>111</v>
      </c>
      <c r="O8" t="s">
        <v>112</v>
      </c>
    </row>
    <row r="9" spans="1:15" ht="14.65" thickBot="1" x14ac:dyDescent="0.5">
      <c r="M9" s="177" t="s">
        <v>113</v>
      </c>
      <c r="O9" t="s">
        <v>114</v>
      </c>
    </row>
    <row r="10" spans="1:15" ht="28.5" x14ac:dyDescent="0.45">
      <c r="A10" s="178" t="s">
        <v>115</v>
      </c>
      <c r="B10" s="179" t="s">
        <v>116</v>
      </c>
      <c r="C10" s="179" t="s">
        <v>117</v>
      </c>
      <c r="D10" s="180" t="s">
        <v>118</v>
      </c>
      <c r="E10" s="181" t="s">
        <v>119</v>
      </c>
      <c r="F10" s="182" t="s">
        <v>120</v>
      </c>
      <c r="G10" s="183" t="s">
        <v>121</v>
      </c>
      <c r="H10" s="183" t="s">
        <v>122</v>
      </c>
      <c r="I10" s="183" t="s">
        <v>123</v>
      </c>
      <c r="J10" s="184" t="s">
        <v>124</v>
      </c>
    </row>
    <row r="11" spans="1:15" ht="28.5" x14ac:dyDescent="0.45">
      <c r="A11" s="185"/>
      <c r="B11" s="186"/>
      <c r="C11" s="187" t="s">
        <v>125</v>
      </c>
      <c r="D11" s="186"/>
      <c r="E11" s="188" t="s">
        <v>126</v>
      </c>
      <c r="F11" s="189"/>
      <c r="G11" s="190"/>
      <c r="H11" s="190"/>
      <c r="I11" s="190"/>
      <c r="J11" s="191"/>
    </row>
    <row r="12" spans="1:15" x14ac:dyDescent="0.45">
      <c r="A12" s="189"/>
      <c r="B12" s="190"/>
      <c r="C12" s="190"/>
      <c r="D12" s="190"/>
      <c r="E12" s="191"/>
      <c r="F12" s="192"/>
      <c r="G12" s="193"/>
      <c r="H12" s="193"/>
      <c r="I12" s="193"/>
      <c r="J12" s="194"/>
    </row>
    <row r="13" spans="1:15" x14ac:dyDescent="0.45">
      <c r="A13" s="195" t="s">
        <v>127</v>
      </c>
      <c r="B13" s="190"/>
      <c r="C13" s="190"/>
      <c r="D13" s="190"/>
      <c r="E13" s="191"/>
      <c r="F13" s="192"/>
      <c r="G13" s="193"/>
      <c r="H13" s="193"/>
      <c r="I13" s="193"/>
      <c r="J13" s="194"/>
    </row>
    <row r="14" spans="1:15" ht="15.4" x14ac:dyDescent="0.6">
      <c r="A14" s="196" t="s">
        <v>128</v>
      </c>
      <c r="B14" s="197" t="s">
        <v>129</v>
      </c>
      <c r="C14" s="197" t="s">
        <v>130</v>
      </c>
      <c r="D14" s="197" t="s">
        <v>131</v>
      </c>
      <c r="E14" s="198" t="s">
        <v>132</v>
      </c>
      <c r="F14" s="199"/>
      <c r="G14" s="200">
        <v>2</v>
      </c>
      <c r="H14" s="200"/>
      <c r="I14" s="200">
        <v>2</v>
      </c>
      <c r="J14" s="201"/>
    </row>
    <row r="15" spans="1:15" ht="15.4" x14ac:dyDescent="0.6">
      <c r="A15" s="196" t="s">
        <v>133</v>
      </c>
      <c r="B15" s="197" t="s">
        <v>129</v>
      </c>
      <c r="C15" s="197" t="s">
        <v>130</v>
      </c>
      <c r="D15" s="197" t="s">
        <v>134</v>
      </c>
      <c r="E15" s="198" t="s">
        <v>135</v>
      </c>
      <c r="F15" s="199"/>
      <c r="G15" s="200"/>
      <c r="H15" s="200">
        <v>3</v>
      </c>
      <c r="I15" s="200"/>
      <c r="J15" s="201"/>
    </row>
    <row r="16" spans="1:15" ht="15.4" x14ac:dyDescent="0.6">
      <c r="A16" s="196" t="s">
        <v>136</v>
      </c>
      <c r="B16" s="197" t="s">
        <v>137</v>
      </c>
      <c r="C16" s="197" t="s">
        <v>130</v>
      </c>
      <c r="D16" s="197" t="s">
        <v>134</v>
      </c>
      <c r="E16" s="202" t="s">
        <v>135</v>
      </c>
      <c r="F16" s="199"/>
      <c r="G16" s="200">
        <v>3</v>
      </c>
      <c r="H16" s="200"/>
      <c r="I16" s="200"/>
      <c r="J16" s="201"/>
    </row>
    <row r="17" spans="1:10" ht="15.4" x14ac:dyDescent="0.6">
      <c r="A17" s="196" t="s">
        <v>136</v>
      </c>
      <c r="B17" s="197" t="s">
        <v>137</v>
      </c>
      <c r="C17" s="197" t="s">
        <v>13</v>
      </c>
      <c r="D17" s="197" t="s">
        <v>138</v>
      </c>
      <c r="E17" s="202" t="s">
        <v>135</v>
      </c>
      <c r="F17" s="199"/>
      <c r="G17" s="200">
        <v>1.5</v>
      </c>
      <c r="H17" s="200"/>
      <c r="I17" s="200"/>
      <c r="J17" s="201"/>
    </row>
    <row r="18" spans="1:10" x14ac:dyDescent="0.45">
      <c r="A18" s="189"/>
      <c r="B18" s="190"/>
      <c r="C18" s="190"/>
      <c r="D18" s="190"/>
      <c r="E18" s="191"/>
      <c r="F18" s="192"/>
      <c r="G18" s="193"/>
      <c r="H18" s="193"/>
      <c r="I18" s="193"/>
      <c r="J18" s="194"/>
    </row>
    <row r="19" spans="1:10" x14ac:dyDescent="0.45">
      <c r="A19" s="189"/>
      <c r="B19" s="190"/>
      <c r="C19" s="190"/>
      <c r="D19" s="190"/>
      <c r="E19" s="191"/>
      <c r="F19" s="192"/>
      <c r="G19" s="193"/>
      <c r="H19" s="193"/>
      <c r="I19" s="193"/>
      <c r="J19" s="194"/>
    </row>
    <row r="20" spans="1:10" x14ac:dyDescent="0.45">
      <c r="A20" s="189"/>
      <c r="B20" s="190"/>
      <c r="C20" s="190"/>
      <c r="D20" s="190"/>
      <c r="E20" s="191"/>
      <c r="F20" s="192"/>
      <c r="G20" s="193"/>
      <c r="H20" s="193"/>
      <c r="I20" s="193"/>
      <c r="J20" s="194"/>
    </row>
    <row r="21" spans="1:10" x14ac:dyDescent="0.45">
      <c r="A21" s="189"/>
      <c r="B21" s="190"/>
      <c r="C21" s="190"/>
      <c r="D21" s="190"/>
      <c r="E21" s="191"/>
      <c r="F21" s="192"/>
      <c r="G21" s="193"/>
      <c r="H21" s="193"/>
      <c r="I21" s="193"/>
      <c r="J21" s="194"/>
    </row>
    <row r="22" spans="1:10" x14ac:dyDescent="0.45">
      <c r="A22" s="189"/>
      <c r="B22" s="190"/>
      <c r="C22" s="190"/>
      <c r="D22" s="190"/>
      <c r="E22" s="191"/>
      <c r="F22" s="192"/>
      <c r="G22" s="193"/>
      <c r="H22" s="193"/>
      <c r="I22" s="193"/>
      <c r="J22" s="194"/>
    </row>
    <row r="23" spans="1:10" x14ac:dyDescent="0.45">
      <c r="A23" s="189"/>
      <c r="B23" s="190"/>
      <c r="C23" s="190"/>
      <c r="D23" s="190"/>
      <c r="E23" s="191"/>
      <c r="F23" s="192"/>
      <c r="G23" s="193"/>
      <c r="H23" s="193"/>
      <c r="I23" s="193"/>
      <c r="J23" s="194"/>
    </row>
    <row r="24" spans="1:10" x14ac:dyDescent="0.45">
      <c r="A24" s="189"/>
      <c r="B24" s="190"/>
      <c r="C24" s="190"/>
      <c r="D24" s="190"/>
      <c r="E24" s="191"/>
      <c r="F24" s="192"/>
      <c r="G24" s="193"/>
      <c r="H24" s="193"/>
      <c r="I24" s="193"/>
      <c r="J24" s="194"/>
    </row>
    <row r="25" spans="1:10" ht="14.65" thickBot="1" x14ac:dyDescent="0.5">
      <c r="A25" s="203"/>
      <c r="B25" s="204"/>
      <c r="C25" s="204"/>
      <c r="D25" s="204"/>
      <c r="E25" s="205" t="s">
        <v>139</v>
      </c>
      <c r="F25" s="206">
        <f>SUM(F12:F24)</f>
        <v>0</v>
      </c>
      <c r="G25" s="207">
        <f t="shared" ref="G25:J25" si="0">SUM(G12:G24)</f>
        <v>6.5</v>
      </c>
      <c r="H25" s="207">
        <f t="shared" si="0"/>
        <v>3</v>
      </c>
      <c r="I25" s="207">
        <f t="shared" si="0"/>
        <v>2</v>
      </c>
      <c r="J25" s="208">
        <f t="shared" si="0"/>
        <v>0</v>
      </c>
    </row>
    <row r="26" spans="1:10" x14ac:dyDescent="0.45">
      <c r="A26" s="329" t="s">
        <v>140</v>
      </c>
      <c r="B26" s="330"/>
      <c r="C26" s="330"/>
      <c r="D26" s="330"/>
      <c r="E26" s="330"/>
      <c r="F26" s="330"/>
      <c r="G26" s="330"/>
      <c r="H26" s="330"/>
      <c r="I26" s="330"/>
      <c r="J26" s="331"/>
    </row>
    <row r="27" spans="1:10" ht="15.4" x14ac:dyDescent="0.6">
      <c r="A27" t="s">
        <v>141</v>
      </c>
      <c r="B27" s="209">
        <v>45693</v>
      </c>
      <c r="E27" t="s">
        <v>142</v>
      </c>
      <c r="I27" t="s">
        <v>143</v>
      </c>
      <c r="J27" s="210"/>
    </row>
    <row r="28" spans="1:10" ht="15.4" x14ac:dyDescent="0.6">
      <c r="B28" s="175"/>
      <c r="J28" s="210"/>
    </row>
    <row r="29" spans="1:10" ht="15.4" x14ac:dyDescent="0.6">
      <c r="B29" s="175"/>
      <c r="J29" s="210"/>
    </row>
    <row r="30" spans="1:10" ht="15.4" x14ac:dyDescent="0.6">
      <c r="A30" t="s">
        <v>144</v>
      </c>
      <c r="B30" s="211" t="s">
        <v>97</v>
      </c>
      <c r="E30" t="s">
        <v>145</v>
      </c>
      <c r="I30" t="s">
        <v>146</v>
      </c>
      <c r="J30" s="210"/>
    </row>
    <row r="31" spans="1:10" ht="14.65" thickBot="1" x14ac:dyDescent="0.5">
      <c r="A31" s="212"/>
      <c r="B31" s="213"/>
      <c r="C31" s="213"/>
      <c r="D31" s="213"/>
      <c r="E31" s="213"/>
      <c r="F31" s="213"/>
      <c r="G31" s="213"/>
      <c r="H31" s="213"/>
      <c r="I31" s="213"/>
      <c r="J31" s="214"/>
    </row>
    <row r="34" spans="1:1" x14ac:dyDescent="0.45">
      <c r="A34" t="s">
        <v>95</v>
      </c>
    </row>
    <row r="35" spans="1:1" x14ac:dyDescent="0.45">
      <c r="A35" t="s">
        <v>147</v>
      </c>
    </row>
    <row r="36" spans="1:1" x14ac:dyDescent="0.45">
      <c r="A36" t="s">
        <v>148</v>
      </c>
    </row>
  </sheetData>
  <mergeCells count="2">
    <mergeCell ref="A1:J1"/>
    <mergeCell ref="A26:J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K46"/>
  <sheetViews>
    <sheetView zoomScale="83" zoomScaleNormal="83" workbookViewId="0">
      <pane xSplit="3" ySplit="5" topLeftCell="D9" activePane="bottomRight" state="frozen"/>
      <selection pane="topRight" activeCell="D1" sqref="D1"/>
      <selection pane="bottomLeft" activeCell="A8" sqref="A8"/>
      <selection pane="bottomRight" activeCell="J35" sqref="J35"/>
    </sheetView>
  </sheetViews>
  <sheetFormatPr defaultRowHeight="14.25" x14ac:dyDescent="0.45"/>
  <cols>
    <col min="2" max="2" width="3.1328125" customWidth="1"/>
    <col min="3" max="3" width="49.265625" customWidth="1"/>
    <col min="4" max="4" width="17" bestFit="1" customWidth="1"/>
    <col min="5" max="5" width="13" customWidth="1"/>
    <col min="21" max="21" width="11.3984375" customWidth="1"/>
    <col min="58" max="58" width="65.73046875" customWidth="1"/>
  </cols>
  <sheetData>
    <row r="1" spans="1:193" ht="15" customHeight="1" x14ac:dyDescent="0.45">
      <c r="A1" s="339" t="s">
        <v>149</v>
      </c>
      <c r="B1" s="339"/>
      <c r="C1" s="339"/>
      <c r="D1" s="339"/>
      <c r="E1" s="339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6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</row>
    <row r="2" spans="1:193" ht="9" customHeight="1" thickBot="1" x14ac:dyDescent="0.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</row>
    <row r="3" spans="1:193" ht="14.65" thickBot="1" x14ac:dyDescent="0.5">
      <c r="A3" s="340"/>
      <c r="B3" s="340"/>
      <c r="C3" s="342" t="s">
        <v>150</v>
      </c>
      <c r="D3" s="344" t="s">
        <v>151</v>
      </c>
      <c r="E3" s="219" t="s">
        <v>152</v>
      </c>
      <c r="F3" s="338" t="s">
        <v>153</v>
      </c>
      <c r="G3" s="338"/>
      <c r="H3" s="338"/>
      <c r="I3" s="338"/>
      <c r="J3" s="338"/>
      <c r="K3" s="333" t="s">
        <v>154</v>
      </c>
      <c r="L3" s="333"/>
      <c r="M3" s="333"/>
      <c r="N3" s="333"/>
      <c r="O3" s="336" t="s">
        <v>155</v>
      </c>
      <c r="P3" s="336"/>
      <c r="Q3" s="336"/>
      <c r="R3" s="336"/>
      <c r="S3" s="333" t="s">
        <v>156</v>
      </c>
      <c r="T3" s="333"/>
      <c r="U3" s="333"/>
      <c r="V3" s="333"/>
      <c r="W3" s="334"/>
      <c r="X3" s="335" t="s">
        <v>40</v>
      </c>
      <c r="Y3" s="336"/>
      <c r="Z3" s="336"/>
      <c r="AA3" s="337"/>
      <c r="AB3" s="332" t="s">
        <v>157</v>
      </c>
      <c r="AC3" s="333"/>
      <c r="AD3" s="333"/>
      <c r="AE3" s="334"/>
      <c r="AF3" s="335" t="s">
        <v>52</v>
      </c>
      <c r="AG3" s="336"/>
      <c r="AH3" s="336"/>
      <c r="AI3" s="336"/>
      <c r="AJ3" s="337"/>
      <c r="AK3" s="332" t="s">
        <v>158</v>
      </c>
      <c r="AL3" s="333"/>
      <c r="AM3" s="333"/>
      <c r="AN3" s="334"/>
      <c r="AO3" s="335" t="s">
        <v>159</v>
      </c>
      <c r="AP3" s="336"/>
      <c r="AQ3" s="336"/>
      <c r="AR3" s="336"/>
      <c r="AS3" s="337"/>
      <c r="AT3" s="332" t="s">
        <v>225</v>
      </c>
      <c r="AU3" s="333"/>
      <c r="AV3" s="333"/>
      <c r="AW3" s="334"/>
      <c r="AX3" s="335" t="s">
        <v>226</v>
      </c>
      <c r="AY3" s="336"/>
      <c r="AZ3" s="336"/>
      <c r="BA3" s="336"/>
      <c r="BB3" s="332" t="s">
        <v>227</v>
      </c>
      <c r="BC3" s="333"/>
      <c r="BD3" s="333"/>
      <c r="BE3" s="334"/>
      <c r="BF3" s="220" t="s">
        <v>160</v>
      </c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  <c r="ER3" s="221"/>
      <c r="ES3" s="221"/>
      <c r="ET3" s="221"/>
      <c r="EU3" s="221"/>
      <c r="EV3" s="221"/>
      <c r="EW3" s="221"/>
      <c r="EX3" s="221"/>
      <c r="EY3" s="221"/>
      <c r="EZ3" s="221"/>
      <c r="FA3" s="221"/>
      <c r="FB3" s="221"/>
      <c r="FC3" s="221"/>
      <c r="FD3" s="221"/>
      <c r="FE3" s="221"/>
      <c r="FF3" s="221"/>
      <c r="FG3" s="221"/>
      <c r="FH3" s="221"/>
      <c r="FI3" s="221"/>
      <c r="FJ3" s="221"/>
      <c r="FK3" s="221"/>
      <c r="FL3" s="221"/>
      <c r="FM3" s="221"/>
      <c r="FN3" s="221"/>
      <c r="FO3" s="221"/>
      <c r="FP3" s="221"/>
      <c r="FQ3" s="221"/>
      <c r="FR3" s="221"/>
      <c r="FS3" s="221"/>
      <c r="FT3" s="221"/>
      <c r="FU3" s="221"/>
      <c r="FV3" s="221"/>
      <c r="FW3" s="221"/>
      <c r="FX3" s="221"/>
      <c r="FY3" s="221"/>
      <c r="FZ3" s="221"/>
      <c r="GA3" s="221"/>
      <c r="GB3" s="221"/>
      <c r="GC3" s="221"/>
      <c r="GD3" s="221"/>
      <c r="GE3" s="221"/>
      <c r="GF3" s="221"/>
      <c r="GG3" s="221"/>
      <c r="GH3" s="221"/>
      <c r="GI3" s="221"/>
      <c r="GJ3" s="221"/>
      <c r="GK3" s="221"/>
    </row>
    <row r="4" spans="1:193" ht="14.65" thickBot="1" x14ac:dyDescent="0.5">
      <c r="A4" s="341"/>
      <c r="B4" s="341"/>
      <c r="C4" s="343"/>
      <c r="D4" s="345"/>
      <c r="E4" s="222" t="s">
        <v>161</v>
      </c>
      <c r="F4" s="223">
        <v>1</v>
      </c>
      <c r="G4" s="223">
        <v>2</v>
      </c>
      <c r="H4" s="223">
        <v>3</v>
      </c>
      <c r="I4" s="223">
        <v>4</v>
      </c>
      <c r="J4" s="223">
        <v>5</v>
      </c>
      <c r="K4" s="223">
        <v>6</v>
      </c>
      <c r="L4" s="223">
        <v>7</v>
      </c>
      <c r="M4" s="223">
        <v>8</v>
      </c>
      <c r="N4" s="223">
        <v>9</v>
      </c>
      <c r="O4" s="223">
        <v>10</v>
      </c>
      <c r="P4" s="223">
        <v>11</v>
      </c>
      <c r="Q4" s="223">
        <v>12</v>
      </c>
      <c r="R4" s="223">
        <v>13</v>
      </c>
      <c r="S4" s="223">
        <v>14</v>
      </c>
      <c r="T4" s="223">
        <v>15</v>
      </c>
      <c r="U4" s="223">
        <v>16</v>
      </c>
      <c r="V4" s="223">
        <v>17</v>
      </c>
      <c r="W4" s="223">
        <v>18</v>
      </c>
      <c r="X4" s="223">
        <v>19</v>
      </c>
      <c r="Y4" s="223">
        <v>20</v>
      </c>
      <c r="Z4" s="223">
        <v>21</v>
      </c>
      <c r="AA4" s="223">
        <v>22</v>
      </c>
      <c r="AB4" s="223">
        <v>23</v>
      </c>
      <c r="AC4" s="223">
        <v>24</v>
      </c>
      <c r="AD4" s="223">
        <v>25</v>
      </c>
      <c r="AE4" s="223">
        <v>26</v>
      </c>
      <c r="AF4" s="224">
        <v>27</v>
      </c>
      <c r="AG4" s="224">
        <v>28</v>
      </c>
      <c r="AH4" s="224">
        <v>29</v>
      </c>
      <c r="AI4" s="224">
        <v>30</v>
      </c>
      <c r="AJ4" s="224">
        <v>31</v>
      </c>
      <c r="AK4" s="224">
        <v>32</v>
      </c>
      <c r="AL4" s="224">
        <v>33</v>
      </c>
      <c r="AM4" s="224">
        <v>34</v>
      </c>
      <c r="AN4" s="224">
        <v>35</v>
      </c>
      <c r="AO4" s="224">
        <v>36</v>
      </c>
      <c r="AP4" s="224">
        <v>37</v>
      </c>
      <c r="AQ4" s="224">
        <v>38</v>
      </c>
      <c r="AR4" s="224">
        <v>39</v>
      </c>
      <c r="AS4" s="224">
        <v>40</v>
      </c>
      <c r="AT4" s="224">
        <v>41</v>
      </c>
      <c r="AU4" s="224">
        <v>42</v>
      </c>
      <c r="AV4" s="224">
        <v>43</v>
      </c>
      <c r="AW4" s="224">
        <v>44</v>
      </c>
      <c r="AX4" s="224">
        <v>45</v>
      </c>
      <c r="AY4" s="224">
        <v>46</v>
      </c>
      <c r="AZ4" s="224">
        <v>47</v>
      </c>
      <c r="BA4" s="224">
        <v>48</v>
      </c>
      <c r="BB4" s="224">
        <v>49</v>
      </c>
      <c r="BC4" s="224">
        <v>50</v>
      </c>
      <c r="BD4" s="224">
        <v>51</v>
      </c>
      <c r="BE4" s="224">
        <v>52</v>
      </c>
      <c r="BF4" s="225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21"/>
      <c r="DD4" s="221"/>
      <c r="DE4" s="221"/>
      <c r="DF4" s="221"/>
      <c r="DG4" s="221"/>
      <c r="DH4" s="221"/>
      <c r="DI4" s="221"/>
      <c r="DJ4" s="221"/>
      <c r="DK4" s="221"/>
      <c r="DL4" s="221"/>
      <c r="DM4" s="221"/>
      <c r="DN4" s="221"/>
      <c r="DO4" s="221"/>
      <c r="DP4" s="221"/>
      <c r="DQ4" s="221"/>
      <c r="DR4" s="221"/>
      <c r="DS4" s="221"/>
      <c r="DT4" s="221"/>
      <c r="DU4" s="221"/>
      <c r="DV4" s="221"/>
      <c r="DW4" s="221"/>
      <c r="DX4" s="221"/>
      <c r="DY4" s="221"/>
      <c r="DZ4" s="221"/>
      <c r="EA4" s="221"/>
      <c r="EB4" s="221"/>
      <c r="EC4" s="221"/>
      <c r="ED4" s="221"/>
      <c r="EE4" s="221"/>
      <c r="EF4" s="221"/>
      <c r="EG4" s="221"/>
      <c r="EH4" s="221"/>
      <c r="EI4" s="221"/>
      <c r="EJ4" s="221"/>
      <c r="EK4" s="221"/>
      <c r="EL4" s="221"/>
      <c r="EM4" s="221"/>
      <c r="EN4" s="221"/>
      <c r="EO4" s="221"/>
      <c r="EP4" s="221"/>
      <c r="EQ4" s="221"/>
      <c r="ER4" s="221"/>
      <c r="ES4" s="221"/>
      <c r="ET4" s="221"/>
      <c r="EU4" s="221"/>
      <c r="EV4" s="221"/>
      <c r="EW4" s="221"/>
      <c r="EX4" s="221"/>
      <c r="EY4" s="221"/>
      <c r="EZ4" s="221"/>
      <c r="FA4" s="221"/>
      <c r="FB4" s="221"/>
      <c r="FC4" s="221"/>
      <c r="FD4" s="221"/>
      <c r="FE4" s="221"/>
      <c r="FF4" s="221"/>
      <c r="FG4" s="221"/>
      <c r="FH4" s="221"/>
      <c r="FI4" s="221"/>
      <c r="FJ4" s="221"/>
      <c r="FK4" s="221"/>
      <c r="FL4" s="221"/>
      <c r="FM4" s="221"/>
      <c r="FN4" s="221"/>
      <c r="FO4" s="221"/>
      <c r="FP4" s="221"/>
      <c r="FQ4" s="221"/>
      <c r="FR4" s="221"/>
      <c r="FS4" s="221"/>
      <c r="FT4" s="221"/>
      <c r="FU4" s="221"/>
      <c r="FV4" s="221"/>
      <c r="FW4" s="221"/>
      <c r="FX4" s="221"/>
      <c r="FY4" s="221"/>
      <c r="FZ4" s="221"/>
      <c r="GA4" s="221"/>
      <c r="GB4" s="221"/>
      <c r="GC4" s="221"/>
      <c r="GD4" s="221"/>
      <c r="GE4" s="221"/>
      <c r="GF4" s="221"/>
      <c r="GG4" s="221"/>
      <c r="GH4" s="221"/>
      <c r="GI4" s="221"/>
      <c r="GJ4" s="221"/>
      <c r="GK4" s="221"/>
    </row>
    <row r="5" spans="1:193" ht="14.65" thickBot="1" x14ac:dyDescent="0.5">
      <c r="A5" s="221"/>
      <c r="B5" s="226"/>
      <c r="C5" s="227"/>
      <c r="D5" s="228"/>
      <c r="E5" s="229"/>
      <c r="F5" s="229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21"/>
      <c r="DD5" s="221"/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1"/>
      <c r="DV5" s="221"/>
      <c r="DW5" s="221"/>
      <c r="DX5" s="221"/>
      <c r="DY5" s="221"/>
      <c r="DZ5" s="221"/>
      <c r="EA5" s="221"/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1"/>
      <c r="ER5" s="221"/>
      <c r="ES5" s="221"/>
      <c r="ET5" s="221"/>
      <c r="EU5" s="221"/>
      <c r="EV5" s="221"/>
      <c r="EW5" s="221"/>
      <c r="EX5" s="221"/>
      <c r="EY5" s="221"/>
      <c r="EZ5" s="221"/>
      <c r="FA5" s="221"/>
      <c r="FB5" s="221"/>
      <c r="FC5" s="221"/>
      <c r="FD5" s="221"/>
      <c r="FE5" s="221"/>
      <c r="FF5" s="221"/>
      <c r="FG5" s="221"/>
      <c r="FH5" s="221"/>
      <c r="FI5" s="221"/>
      <c r="FJ5" s="221"/>
      <c r="FK5" s="221"/>
      <c r="FL5" s="221"/>
      <c r="FM5" s="221"/>
      <c r="FN5" s="221"/>
      <c r="FO5" s="221"/>
      <c r="FP5" s="221"/>
      <c r="FQ5" s="221"/>
      <c r="FR5" s="221"/>
      <c r="FS5" s="221"/>
      <c r="FT5" s="221"/>
      <c r="FU5" s="221"/>
      <c r="FV5" s="221"/>
      <c r="FW5" s="221"/>
      <c r="FX5" s="221"/>
      <c r="FY5" s="221"/>
      <c r="FZ5" s="221"/>
      <c r="GA5" s="221"/>
      <c r="GB5" s="221"/>
      <c r="GC5" s="221"/>
      <c r="GD5" s="221"/>
      <c r="GE5" s="221"/>
      <c r="GF5" s="221"/>
      <c r="GG5" s="221"/>
      <c r="GH5" s="221"/>
      <c r="GI5" s="221"/>
      <c r="GJ5" s="221"/>
      <c r="GK5" s="221"/>
    </row>
    <row r="6" spans="1:193" ht="14.65" thickBot="1" x14ac:dyDescent="0.5">
      <c r="A6" s="232"/>
      <c r="B6" s="233" t="s">
        <v>162</v>
      </c>
      <c r="C6" s="234"/>
      <c r="D6" s="235"/>
      <c r="E6" s="236"/>
      <c r="F6" s="236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8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</row>
    <row r="7" spans="1:193" x14ac:dyDescent="0.45">
      <c r="A7" s="240"/>
      <c r="B7" s="241"/>
      <c r="C7" s="242"/>
      <c r="D7" s="243"/>
      <c r="E7" s="244"/>
      <c r="F7" s="244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6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</row>
    <row r="8" spans="1:193" x14ac:dyDescent="0.45">
      <c r="A8" s="240"/>
      <c r="B8" s="241"/>
      <c r="C8" s="242"/>
      <c r="D8" s="243"/>
      <c r="E8" s="244"/>
      <c r="F8" s="244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6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  <c r="DG8" s="239"/>
      <c r="DH8" s="239"/>
      <c r="DI8" s="239"/>
      <c r="DJ8" s="239"/>
      <c r="DK8" s="239"/>
      <c r="DL8" s="239"/>
      <c r="DM8" s="239"/>
      <c r="DN8" s="239"/>
      <c r="DO8" s="239"/>
      <c r="DP8" s="239"/>
      <c r="DQ8" s="239"/>
      <c r="DR8" s="239"/>
      <c r="DS8" s="239"/>
      <c r="DT8" s="239"/>
      <c r="DU8" s="239"/>
      <c r="DV8" s="239"/>
      <c r="DW8" s="239"/>
      <c r="DX8" s="239"/>
      <c r="DY8" s="239"/>
      <c r="DZ8" s="239"/>
      <c r="EA8" s="239"/>
      <c r="EB8" s="239"/>
      <c r="EC8" s="239"/>
      <c r="ED8" s="239"/>
      <c r="EE8" s="239"/>
      <c r="EF8" s="239"/>
      <c r="EG8" s="239"/>
      <c r="EH8" s="239"/>
      <c r="EI8" s="239"/>
      <c r="EJ8" s="239"/>
      <c r="EK8" s="239"/>
      <c r="EL8" s="239"/>
      <c r="EM8" s="239"/>
      <c r="EN8" s="239"/>
      <c r="EO8" s="239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239"/>
      <c r="FD8" s="239"/>
      <c r="FE8" s="239"/>
      <c r="FF8" s="239"/>
      <c r="FG8" s="239"/>
      <c r="FH8" s="239"/>
      <c r="FI8" s="239"/>
      <c r="FJ8" s="239"/>
      <c r="FK8" s="239"/>
      <c r="FL8" s="239"/>
      <c r="FM8" s="239"/>
      <c r="FN8" s="239"/>
      <c r="FO8" s="239"/>
      <c r="FP8" s="239"/>
      <c r="FQ8" s="239"/>
      <c r="FR8" s="239"/>
      <c r="FS8" s="239"/>
      <c r="FT8" s="239"/>
      <c r="FU8" s="239"/>
      <c r="FV8" s="239"/>
      <c r="FW8" s="239"/>
      <c r="FX8" s="239"/>
      <c r="FY8" s="239"/>
      <c r="FZ8" s="239"/>
      <c r="GA8" s="239"/>
      <c r="GB8" s="239"/>
      <c r="GC8" s="239"/>
      <c r="GD8" s="239"/>
      <c r="GE8" s="239"/>
      <c r="GF8" s="239"/>
      <c r="GG8" s="239"/>
      <c r="GH8" s="239"/>
      <c r="GI8" s="239"/>
      <c r="GJ8" s="239"/>
      <c r="GK8" s="239"/>
    </row>
    <row r="9" spans="1:193" x14ac:dyDescent="0.45">
      <c r="A9" s="247">
        <v>1</v>
      </c>
      <c r="B9" s="248" t="s">
        <v>163</v>
      </c>
      <c r="C9" s="249"/>
      <c r="D9" s="249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  <c r="CQ9" s="239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  <c r="DY9" s="239"/>
      <c r="DZ9" s="239"/>
      <c r="EA9" s="239"/>
      <c r="EB9" s="239"/>
      <c r="EC9" s="239"/>
      <c r="ED9" s="239"/>
      <c r="EE9" s="239"/>
      <c r="EF9" s="239"/>
      <c r="EG9" s="239"/>
      <c r="EH9" s="239"/>
      <c r="EI9" s="239"/>
      <c r="EJ9" s="239"/>
      <c r="EK9" s="239"/>
      <c r="EL9" s="239"/>
      <c r="EM9" s="239"/>
      <c r="EN9" s="239"/>
      <c r="EO9" s="239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239"/>
      <c r="FD9" s="239"/>
      <c r="FE9" s="239"/>
      <c r="FF9" s="239"/>
      <c r="FG9" s="239"/>
      <c r="FH9" s="239"/>
      <c r="FI9" s="239"/>
      <c r="FJ9" s="239"/>
      <c r="FK9" s="239"/>
      <c r="FL9" s="239"/>
      <c r="FM9" s="239"/>
      <c r="FN9" s="239"/>
      <c r="FO9" s="239"/>
      <c r="FP9" s="239"/>
      <c r="FQ9" s="239"/>
      <c r="FR9" s="239"/>
      <c r="FS9" s="239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239"/>
      <c r="GI9" s="239"/>
      <c r="GJ9" s="239"/>
      <c r="GK9" s="239"/>
    </row>
    <row r="10" spans="1:193" x14ac:dyDescent="0.45">
      <c r="A10" s="240" t="s">
        <v>164</v>
      </c>
      <c r="B10" s="252"/>
      <c r="C10" s="242" t="s">
        <v>165</v>
      </c>
      <c r="D10" s="253"/>
      <c r="E10" s="253"/>
      <c r="F10" s="254"/>
      <c r="G10" s="253"/>
      <c r="H10" s="253"/>
      <c r="I10" s="253"/>
      <c r="J10" s="253"/>
      <c r="K10" s="253"/>
      <c r="L10" s="253"/>
      <c r="M10" s="253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6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39"/>
      <c r="EF10" s="239"/>
      <c r="EG10" s="239"/>
      <c r="EH10" s="239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239"/>
      <c r="FD10" s="239"/>
      <c r="FE10" s="239"/>
      <c r="FF10" s="239"/>
      <c r="FG10" s="239"/>
      <c r="FH10" s="239"/>
      <c r="FI10" s="239"/>
      <c r="FJ10" s="239"/>
      <c r="FK10" s="239"/>
      <c r="FL10" s="239"/>
      <c r="FM10" s="239"/>
      <c r="FN10" s="239"/>
      <c r="FO10" s="239"/>
      <c r="FP10" s="239"/>
      <c r="FQ10" s="239"/>
      <c r="FR10" s="239"/>
      <c r="FS10" s="239"/>
      <c r="FT10" s="239"/>
      <c r="FU10" s="239"/>
      <c r="FV10" s="239"/>
      <c r="FW10" s="239"/>
      <c r="FX10" s="239"/>
      <c r="FY10" s="239"/>
      <c r="FZ10" s="239"/>
      <c r="GA10" s="239"/>
      <c r="GB10" s="239"/>
      <c r="GC10" s="239"/>
      <c r="GD10" s="239"/>
      <c r="GE10" s="239"/>
      <c r="GF10" s="239"/>
      <c r="GG10" s="239"/>
      <c r="GH10" s="239"/>
      <c r="GI10" s="239"/>
      <c r="GJ10" s="239"/>
      <c r="GK10" s="239"/>
    </row>
    <row r="11" spans="1:193" x14ac:dyDescent="0.45">
      <c r="A11" s="240" t="s">
        <v>166</v>
      </c>
      <c r="B11" s="257"/>
      <c r="C11" s="242" t="s">
        <v>167</v>
      </c>
      <c r="D11" s="253"/>
      <c r="E11" s="258"/>
      <c r="F11" s="259"/>
      <c r="G11" s="258"/>
      <c r="H11" s="253"/>
      <c r="I11" s="253"/>
      <c r="J11" s="260"/>
      <c r="K11" s="260"/>
      <c r="L11" s="260"/>
      <c r="M11" s="260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2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</row>
    <row r="12" spans="1:193" x14ac:dyDescent="0.45">
      <c r="A12" s="240" t="s">
        <v>168</v>
      </c>
      <c r="B12" s="257"/>
      <c r="C12" s="242" t="s">
        <v>169</v>
      </c>
      <c r="D12" s="253"/>
      <c r="E12" s="258"/>
      <c r="F12" s="259"/>
      <c r="G12" s="258"/>
      <c r="H12" s="253"/>
      <c r="I12" s="253"/>
      <c r="J12" s="260"/>
      <c r="K12" s="260"/>
      <c r="L12" s="260"/>
      <c r="M12" s="260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2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</row>
    <row r="13" spans="1:193" x14ac:dyDescent="0.45">
      <c r="A13" s="264" t="s">
        <v>170</v>
      </c>
      <c r="B13" s="248" t="s">
        <v>171</v>
      </c>
      <c r="C13" s="265"/>
      <c r="D13" s="250"/>
      <c r="E13" s="250"/>
      <c r="F13" s="266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1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</row>
    <row r="14" spans="1:193" x14ac:dyDescent="0.45">
      <c r="A14" s="267" t="s">
        <v>172</v>
      </c>
      <c r="B14" s="268" t="s">
        <v>126</v>
      </c>
      <c r="C14" s="269" t="s">
        <v>138</v>
      </c>
      <c r="D14" s="270" t="s">
        <v>173</v>
      </c>
      <c r="E14" s="271" t="s">
        <v>174</v>
      </c>
      <c r="F14" s="272"/>
      <c r="G14" s="273"/>
      <c r="H14" s="273"/>
      <c r="I14" s="273"/>
      <c r="J14" s="273"/>
      <c r="K14" s="273"/>
      <c r="L14" s="273"/>
      <c r="M14" s="273"/>
      <c r="N14" s="274"/>
      <c r="O14" s="273"/>
      <c r="P14" s="273"/>
      <c r="Q14" s="273"/>
      <c r="R14" s="273"/>
      <c r="S14" s="273"/>
      <c r="T14" s="274"/>
      <c r="U14" s="273"/>
      <c r="V14" s="273"/>
      <c r="W14" s="273"/>
      <c r="X14" s="273"/>
      <c r="Y14" s="273"/>
      <c r="Z14" s="274"/>
      <c r="AA14" s="273"/>
      <c r="AB14" s="275"/>
      <c r="AC14" s="275"/>
      <c r="AD14" s="275"/>
      <c r="AE14" s="275"/>
      <c r="AF14" s="274"/>
      <c r="AG14" s="275"/>
      <c r="AH14" s="275"/>
      <c r="AI14" s="275"/>
      <c r="AJ14" s="275"/>
      <c r="AK14" s="275"/>
      <c r="AL14" s="274"/>
      <c r="AM14" s="275"/>
      <c r="AN14" s="275"/>
      <c r="AO14" s="275"/>
      <c r="AP14" s="275"/>
      <c r="AQ14" s="275"/>
      <c r="AR14" s="274"/>
      <c r="AS14" s="275"/>
      <c r="AT14" s="275"/>
      <c r="AU14" s="275"/>
      <c r="AV14" s="275"/>
      <c r="AW14" s="275"/>
      <c r="AX14" s="274"/>
      <c r="AY14" s="275"/>
      <c r="AZ14" s="255"/>
      <c r="BA14" s="275"/>
      <c r="BB14" s="275"/>
      <c r="BC14" s="275"/>
      <c r="BD14" s="274"/>
      <c r="BE14" s="255"/>
      <c r="BF14" s="276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</row>
    <row r="15" spans="1:193" x14ac:dyDescent="0.45">
      <c r="A15" s="267" t="s">
        <v>175</v>
      </c>
      <c r="B15" s="268"/>
      <c r="C15" s="277" t="s">
        <v>176</v>
      </c>
      <c r="D15" s="270" t="s">
        <v>177</v>
      </c>
      <c r="E15" s="278" t="s">
        <v>174</v>
      </c>
      <c r="F15" s="272"/>
      <c r="G15" s="279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80"/>
      <c r="T15" s="280"/>
      <c r="U15" s="281"/>
      <c r="V15" s="273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80"/>
      <c r="AI15" s="280"/>
      <c r="AJ15" s="281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82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</row>
    <row r="16" spans="1:193" x14ac:dyDescent="0.45">
      <c r="A16" s="267"/>
      <c r="B16" s="268"/>
      <c r="C16" s="283"/>
      <c r="D16" s="270"/>
      <c r="E16" s="270"/>
      <c r="F16" s="272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82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</row>
    <row r="17" spans="1:193" x14ac:dyDescent="0.45">
      <c r="A17" s="264" t="s">
        <v>178</v>
      </c>
      <c r="B17" s="248" t="s">
        <v>179</v>
      </c>
      <c r="C17" s="265"/>
      <c r="D17" s="250"/>
      <c r="E17" s="250"/>
      <c r="F17" s="266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1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239"/>
      <c r="CH17" s="239"/>
      <c r="CI17" s="239"/>
      <c r="CJ17" s="239"/>
      <c r="CK17" s="239"/>
      <c r="CL17" s="239"/>
      <c r="CM17" s="239"/>
      <c r="CN17" s="239"/>
      <c r="CO17" s="239"/>
      <c r="CP17" s="239"/>
      <c r="CQ17" s="239"/>
      <c r="CR17" s="239"/>
      <c r="CS17" s="239"/>
      <c r="CT17" s="239"/>
      <c r="CU17" s="239"/>
      <c r="CV17" s="239"/>
      <c r="CW17" s="239"/>
      <c r="CX17" s="239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39"/>
      <c r="EF17" s="239"/>
      <c r="EG17" s="239"/>
      <c r="EH17" s="239"/>
      <c r="EI17" s="239"/>
      <c r="EJ17" s="239"/>
      <c r="EK17" s="239"/>
      <c r="EL17" s="239"/>
      <c r="EM17" s="239"/>
      <c r="EN17" s="239"/>
      <c r="EO17" s="239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239"/>
      <c r="FC17" s="239"/>
      <c r="FD17" s="239"/>
      <c r="FE17" s="239"/>
      <c r="FF17" s="239"/>
      <c r="FG17" s="239"/>
      <c r="FH17" s="239"/>
      <c r="FI17" s="239"/>
      <c r="FJ17" s="239"/>
      <c r="FK17" s="239"/>
      <c r="FL17" s="239"/>
      <c r="FM17" s="239"/>
      <c r="FN17" s="239"/>
      <c r="FO17" s="239"/>
      <c r="FP17" s="239"/>
      <c r="FQ17" s="239"/>
      <c r="FR17" s="239"/>
      <c r="FS17" s="239"/>
      <c r="FT17" s="239"/>
      <c r="FU17" s="239"/>
      <c r="FV17" s="239"/>
      <c r="FW17" s="239"/>
      <c r="FX17" s="239"/>
      <c r="FY17" s="239"/>
      <c r="FZ17" s="239"/>
      <c r="GA17" s="239"/>
      <c r="GB17" s="239"/>
      <c r="GC17" s="239"/>
      <c r="GD17" s="239"/>
      <c r="GE17" s="239"/>
      <c r="GF17" s="239"/>
      <c r="GG17" s="239"/>
      <c r="GH17" s="239"/>
      <c r="GI17" s="239"/>
      <c r="GJ17" s="239"/>
      <c r="GK17" s="239"/>
    </row>
    <row r="18" spans="1:193" x14ac:dyDescent="0.45">
      <c r="A18" s="267" t="s">
        <v>180</v>
      </c>
      <c r="B18" s="268" t="s">
        <v>126</v>
      </c>
      <c r="C18" s="269" t="s">
        <v>181</v>
      </c>
      <c r="D18" s="270" t="s">
        <v>182</v>
      </c>
      <c r="E18" s="270"/>
      <c r="F18" s="272"/>
      <c r="G18" s="273"/>
      <c r="H18" s="273"/>
      <c r="I18" s="273"/>
      <c r="J18" s="273"/>
      <c r="K18" s="284"/>
      <c r="L18" s="273"/>
      <c r="M18" s="273"/>
      <c r="N18" s="273"/>
      <c r="O18" s="284"/>
      <c r="P18" s="273"/>
      <c r="Q18" s="273"/>
      <c r="R18" s="273"/>
      <c r="S18" s="284"/>
      <c r="T18" s="273"/>
      <c r="U18" s="273"/>
      <c r="V18" s="273"/>
      <c r="W18" s="255"/>
      <c r="X18" s="284"/>
      <c r="Y18" s="273"/>
      <c r="Z18" s="273"/>
      <c r="AA18" s="255"/>
      <c r="AB18" s="284"/>
      <c r="AC18" s="273"/>
      <c r="AD18" s="273"/>
      <c r="AE18" s="255"/>
      <c r="AF18" s="284"/>
      <c r="AG18" s="273"/>
      <c r="AH18" s="273"/>
      <c r="AI18" s="255"/>
      <c r="AJ18" s="255"/>
      <c r="AK18" s="284"/>
      <c r="AL18" s="273"/>
      <c r="AM18" s="273"/>
      <c r="AN18" s="255"/>
      <c r="AO18" s="284"/>
      <c r="AP18" s="273"/>
      <c r="AQ18" s="273"/>
      <c r="AR18" s="255"/>
      <c r="AS18" s="255"/>
      <c r="AT18" s="284"/>
      <c r="AU18" s="273"/>
      <c r="AV18" s="273"/>
      <c r="AW18" s="255"/>
      <c r="AX18" s="255"/>
      <c r="AY18" s="284"/>
      <c r="AZ18" s="273"/>
      <c r="BA18" s="273"/>
      <c r="BB18" s="273"/>
      <c r="BC18" s="284"/>
      <c r="BD18" s="273"/>
      <c r="BE18" s="273"/>
      <c r="BF18" s="282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39"/>
      <c r="EF18" s="239"/>
      <c r="EG18" s="239"/>
      <c r="EH18" s="239"/>
      <c r="EI18" s="239"/>
      <c r="EJ18" s="239"/>
      <c r="EK18" s="239"/>
      <c r="EL18" s="239"/>
      <c r="EM18" s="239"/>
      <c r="EN18" s="239"/>
      <c r="EO18" s="239"/>
      <c r="EP18" s="239"/>
      <c r="EQ18" s="239"/>
      <c r="ER18" s="239"/>
      <c r="ES18" s="239"/>
      <c r="ET18" s="239"/>
      <c r="EU18" s="239"/>
      <c r="EV18" s="239"/>
      <c r="EW18" s="239"/>
      <c r="EX18" s="239"/>
      <c r="EY18" s="239"/>
      <c r="EZ18" s="239"/>
      <c r="FA18" s="239"/>
      <c r="FB18" s="239"/>
      <c r="FC18" s="239"/>
      <c r="FD18" s="239"/>
      <c r="FE18" s="239"/>
      <c r="FF18" s="239"/>
      <c r="FG18" s="239"/>
      <c r="FH18" s="239"/>
      <c r="FI18" s="239"/>
      <c r="FJ18" s="239"/>
      <c r="FK18" s="239"/>
      <c r="FL18" s="239"/>
      <c r="FM18" s="239"/>
      <c r="FN18" s="239"/>
      <c r="FO18" s="239"/>
      <c r="FP18" s="239"/>
      <c r="FQ18" s="239"/>
      <c r="FR18" s="239"/>
      <c r="FS18" s="239"/>
      <c r="FT18" s="239"/>
      <c r="FU18" s="239"/>
      <c r="FV18" s="239"/>
      <c r="FW18" s="239"/>
      <c r="FX18" s="239"/>
      <c r="FY18" s="239"/>
      <c r="FZ18" s="239"/>
      <c r="GA18" s="239"/>
      <c r="GB18" s="239"/>
      <c r="GC18" s="239"/>
      <c r="GD18" s="239"/>
      <c r="GE18" s="239"/>
      <c r="GF18" s="239"/>
      <c r="GG18" s="239"/>
      <c r="GH18" s="239"/>
      <c r="GI18" s="239"/>
      <c r="GJ18" s="239"/>
      <c r="GK18" s="239"/>
    </row>
    <row r="19" spans="1:193" x14ac:dyDescent="0.45">
      <c r="A19" s="267" t="s">
        <v>183</v>
      </c>
      <c r="B19" s="268"/>
      <c r="C19" s="277" t="s">
        <v>184</v>
      </c>
      <c r="D19" s="270"/>
      <c r="E19" s="270"/>
      <c r="F19" s="272"/>
      <c r="G19" s="279"/>
      <c r="H19" s="279"/>
      <c r="I19" s="279"/>
      <c r="J19" s="279"/>
      <c r="K19" s="279"/>
      <c r="L19" s="285"/>
      <c r="M19" s="279"/>
      <c r="N19" s="279"/>
      <c r="O19" s="279"/>
      <c r="P19" s="285"/>
      <c r="Q19" s="279"/>
      <c r="R19" s="279"/>
      <c r="S19" s="279"/>
      <c r="T19" s="285"/>
      <c r="U19" s="279"/>
      <c r="V19" s="279"/>
      <c r="W19" s="255"/>
      <c r="X19" s="279"/>
      <c r="Y19" s="285"/>
      <c r="Z19" s="279"/>
      <c r="AA19" s="255"/>
      <c r="AB19" s="279"/>
      <c r="AC19" s="285"/>
      <c r="AD19" s="279"/>
      <c r="AE19" s="255"/>
      <c r="AF19" s="279"/>
      <c r="AG19" s="285"/>
      <c r="AH19" s="279"/>
      <c r="AI19" s="255"/>
      <c r="AJ19" s="255"/>
      <c r="AK19" s="279"/>
      <c r="AL19" s="285"/>
      <c r="AM19" s="279"/>
      <c r="AN19" s="255"/>
      <c r="AO19" s="279"/>
      <c r="AP19" s="285"/>
      <c r="AQ19" s="279"/>
      <c r="AR19" s="255"/>
      <c r="AS19" s="255"/>
      <c r="AT19" s="279"/>
      <c r="AU19" s="285"/>
      <c r="AV19" s="279"/>
      <c r="AW19" s="255"/>
      <c r="AX19" s="255"/>
      <c r="AY19" s="279"/>
      <c r="AZ19" s="285"/>
      <c r="BA19" s="279"/>
      <c r="BB19" s="273"/>
      <c r="BC19" s="279"/>
      <c r="BD19" s="285"/>
      <c r="BE19" s="279"/>
      <c r="BF19" s="282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39"/>
      <c r="EF19" s="239"/>
      <c r="EG19" s="239"/>
      <c r="EH19" s="239"/>
      <c r="EI19" s="239"/>
      <c r="EJ19" s="239"/>
      <c r="EK19" s="239"/>
      <c r="EL19" s="239"/>
      <c r="EM19" s="239"/>
      <c r="EN19" s="239"/>
      <c r="EO19" s="239"/>
      <c r="EP19" s="239"/>
      <c r="EQ19" s="239"/>
      <c r="ER19" s="239"/>
      <c r="ES19" s="239"/>
      <c r="ET19" s="239"/>
      <c r="EU19" s="239"/>
      <c r="EV19" s="239"/>
      <c r="EW19" s="239"/>
      <c r="EX19" s="239"/>
      <c r="EY19" s="239"/>
      <c r="EZ19" s="239"/>
      <c r="FA19" s="239"/>
      <c r="FB19" s="239"/>
      <c r="FC19" s="239"/>
      <c r="FD19" s="239"/>
      <c r="FE19" s="239"/>
      <c r="FF19" s="239"/>
      <c r="FG19" s="239"/>
      <c r="FH19" s="239"/>
      <c r="FI19" s="239"/>
      <c r="FJ19" s="239"/>
      <c r="FK19" s="239"/>
      <c r="FL19" s="239"/>
      <c r="FM19" s="239"/>
      <c r="FN19" s="239"/>
      <c r="FO19" s="239"/>
      <c r="FP19" s="239"/>
      <c r="FQ19" s="239"/>
      <c r="FR19" s="239"/>
      <c r="FS19" s="239"/>
      <c r="FT19" s="239"/>
      <c r="FU19" s="239"/>
      <c r="FV19" s="239"/>
      <c r="FW19" s="239"/>
      <c r="FX19" s="239"/>
      <c r="FY19" s="239"/>
      <c r="FZ19" s="239"/>
      <c r="GA19" s="239"/>
      <c r="GB19" s="239"/>
      <c r="GC19" s="239"/>
      <c r="GD19" s="239"/>
      <c r="GE19" s="239"/>
      <c r="GF19" s="239"/>
      <c r="GG19" s="239"/>
      <c r="GH19" s="239"/>
      <c r="GI19" s="239"/>
      <c r="GJ19" s="239"/>
      <c r="GK19" s="239"/>
    </row>
    <row r="20" spans="1:193" x14ac:dyDescent="0.45">
      <c r="A20" s="267" t="s">
        <v>185</v>
      </c>
      <c r="B20" s="268"/>
      <c r="C20" s="269" t="s">
        <v>186</v>
      </c>
      <c r="D20" s="270"/>
      <c r="E20" s="270"/>
      <c r="F20" s="272"/>
      <c r="G20" s="279"/>
      <c r="H20" s="279"/>
      <c r="I20" s="279"/>
      <c r="J20" s="279"/>
      <c r="K20" s="279"/>
      <c r="L20" s="285"/>
      <c r="M20" s="279"/>
      <c r="N20" s="279"/>
      <c r="O20" s="279"/>
      <c r="P20" s="285"/>
      <c r="Q20" s="279"/>
      <c r="R20" s="279"/>
      <c r="S20" s="279"/>
      <c r="T20" s="285"/>
      <c r="U20" s="279"/>
      <c r="V20" s="279"/>
      <c r="W20" s="255"/>
      <c r="X20" s="279"/>
      <c r="Y20" s="285"/>
      <c r="Z20" s="279"/>
      <c r="AA20" s="255"/>
      <c r="AB20" s="279"/>
      <c r="AC20" s="285"/>
      <c r="AD20" s="279"/>
      <c r="AE20" s="255"/>
      <c r="AF20" s="279"/>
      <c r="AG20" s="285"/>
      <c r="AH20" s="279"/>
      <c r="AI20" s="255"/>
      <c r="AJ20" s="255"/>
      <c r="AK20" s="279"/>
      <c r="AL20" s="285"/>
      <c r="AM20" s="279"/>
      <c r="AN20" s="255"/>
      <c r="AO20" s="279"/>
      <c r="AP20" s="285"/>
      <c r="AQ20" s="279"/>
      <c r="AR20" s="255"/>
      <c r="AS20" s="255"/>
      <c r="AT20" s="279"/>
      <c r="AU20" s="285"/>
      <c r="AV20" s="279"/>
      <c r="AW20" s="255"/>
      <c r="AX20" s="255"/>
      <c r="AY20" s="279"/>
      <c r="AZ20" s="285"/>
      <c r="BA20" s="279"/>
      <c r="BB20" s="273"/>
      <c r="BC20" s="279"/>
      <c r="BD20" s="285"/>
      <c r="BE20" s="279"/>
      <c r="BF20" s="282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239"/>
      <c r="FN20" s="239"/>
      <c r="FO20" s="239"/>
      <c r="FP20" s="239"/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239"/>
      <c r="GI20" s="239"/>
      <c r="GJ20" s="239"/>
      <c r="GK20" s="239"/>
    </row>
    <row r="21" spans="1:193" x14ac:dyDescent="0.45">
      <c r="A21" s="267" t="s">
        <v>187</v>
      </c>
      <c r="B21" s="268"/>
      <c r="C21" s="269" t="s">
        <v>188</v>
      </c>
      <c r="D21" s="270"/>
      <c r="E21" s="270"/>
      <c r="F21" s="272"/>
      <c r="G21" s="279"/>
      <c r="H21" s="279"/>
      <c r="I21" s="279"/>
      <c r="J21" s="279"/>
      <c r="K21" s="279"/>
      <c r="L21" s="286"/>
      <c r="M21" s="279"/>
      <c r="N21" s="279"/>
      <c r="O21" s="279"/>
      <c r="P21" s="286"/>
      <c r="Q21" s="279"/>
      <c r="R21" s="279"/>
      <c r="S21" s="279"/>
      <c r="T21" s="286"/>
      <c r="U21" s="279"/>
      <c r="V21" s="279"/>
      <c r="W21" s="255"/>
      <c r="X21" s="279"/>
      <c r="Y21" s="286"/>
      <c r="Z21" s="279"/>
      <c r="AA21" s="255"/>
      <c r="AB21" s="279"/>
      <c r="AC21" s="286"/>
      <c r="AD21" s="279"/>
      <c r="AE21" s="255"/>
      <c r="AF21" s="279"/>
      <c r="AG21" s="286"/>
      <c r="AH21" s="279"/>
      <c r="AI21" s="255"/>
      <c r="AJ21" s="255"/>
      <c r="AK21" s="279"/>
      <c r="AL21" s="286"/>
      <c r="AM21" s="279"/>
      <c r="AN21" s="255"/>
      <c r="AO21" s="279"/>
      <c r="AP21" s="286"/>
      <c r="AQ21" s="279"/>
      <c r="AR21" s="255"/>
      <c r="AS21" s="255"/>
      <c r="AT21" s="279"/>
      <c r="AU21" s="286"/>
      <c r="AV21" s="279"/>
      <c r="AW21" s="255"/>
      <c r="AX21" s="255"/>
      <c r="AY21" s="279"/>
      <c r="AZ21" s="286"/>
      <c r="BA21" s="279"/>
      <c r="BB21" s="273"/>
      <c r="BC21" s="279"/>
      <c r="BD21" s="286"/>
      <c r="BE21" s="279"/>
      <c r="BF21" s="282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  <c r="FF21" s="239"/>
      <c r="FG21" s="239"/>
      <c r="FH21" s="239"/>
      <c r="FI21" s="239"/>
      <c r="FJ21" s="239"/>
      <c r="FK21" s="239"/>
      <c r="FL21" s="239"/>
      <c r="FM21" s="239"/>
      <c r="FN21" s="239"/>
      <c r="FO21" s="239"/>
      <c r="FP21" s="239"/>
      <c r="FQ21" s="239"/>
      <c r="FR21" s="239"/>
      <c r="FS21" s="239"/>
      <c r="FT21" s="239"/>
      <c r="FU21" s="239"/>
      <c r="FV21" s="239"/>
      <c r="FW21" s="239"/>
      <c r="FX21" s="239"/>
      <c r="FY21" s="239"/>
      <c r="FZ21" s="239"/>
      <c r="GA21" s="239"/>
      <c r="GB21" s="239"/>
      <c r="GC21" s="239"/>
      <c r="GD21" s="239"/>
      <c r="GE21" s="239"/>
      <c r="GF21" s="239"/>
      <c r="GG21" s="239"/>
      <c r="GH21" s="239"/>
      <c r="GI21" s="239"/>
      <c r="GJ21" s="239"/>
      <c r="GK21" s="239"/>
    </row>
    <row r="22" spans="1:193" x14ac:dyDescent="0.45">
      <c r="A22" s="267" t="s">
        <v>189</v>
      </c>
      <c r="B22" s="268"/>
      <c r="C22" s="283" t="s">
        <v>190</v>
      </c>
      <c r="D22" s="270"/>
      <c r="E22" s="270"/>
      <c r="F22" s="272"/>
      <c r="G22" s="279"/>
      <c r="H22" s="279"/>
      <c r="I22" s="279"/>
      <c r="J22" s="279"/>
      <c r="K22" s="279"/>
      <c r="L22" s="279"/>
      <c r="M22" s="287"/>
      <c r="N22" s="279"/>
      <c r="O22" s="279"/>
      <c r="P22" s="279"/>
      <c r="Q22" s="287"/>
      <c r="R22" s="279"/>
      <c r="S22" s="279"/>
      <c r="T22" s="279"/>
      <c r="U22" s="287"/>
      <c r="V22" s="279"/>
      <c r="W22" s="255"/>
      <c r="X22" s="279"/>
      <c r="Y22" s="279"/>
      <c r="Z22" s="287"/>
      <c r="AA22" s="255"/>
      <c r="AB22" s="279"/>
      <c r="AC22" s="279"/>
      <c r="AD22" s="287"/>
      <c r="AE22" s="255"/>
      <c r="AF22" s="279"/>
      <c r="AG22" s="279"/>
      <c r="AH22" s="287"/>
      <c r="AI22" s="255"/>
      <c r="AJ22" s="255"/>
      <c r="AK22" s="279"/>
      <c r="AL22" s="279"/>
      <c r="AM22" s="287"/>
      <c r="AN22" s="255"/>
      <c r="AO22" s="279"/>
      <c r="AP22" s="279"/>
      <c r="AQ22" s="287"/>
      <c r="AR22" s="255"/>
      <c r="AS22" s="255"/>
      <c r="AT22" s="279"/>
      <c r="AU22" s="279"/>
      <c r="AV22" s="287"/>
      <c r="AW22" s="255"/>
      <c r="AX22" s="255"/>
      <c r="AY22" s="279"/>
      <c r="AZ22" s="279"/>
      <c r="BA22" s="287"/>
      <c r="BB22" s="273"/>
      <c r="BC22" s="279"/>
      <c r="BD22" s="279"/>
      <c r="BE22" s="287"/>
      <c r="BF22" s="282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39"/>
      <c r="EH22" s="239"/>
      <c r="EI22" s="239"/>
      <c r="EJ22" s="239"/>
      <c r="EK22" s="239"/>
      <c r="EL22" s="239"/>
      <c r="EM22" s="239"/>
      <c r="EN22" s="239"/>
      <c r="EO22" s="239"/>
      <c r="EP22" s="239"/>
      <c r="EQ22" s="239"/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239"/>
      <c r="FD22" s="239"/>
      <c r="FE22" s="239"/>
      <c r="FF22" s="239"/>
      <c r="FG22" s="239"/>
      <c r="FH22" s="239"/>
      <c r="FI22" s="239"/>
      <c r="FJ22" s="239"/>
      <c r="FK22" s="239"/>
      <c r="FL22" s="239"/>
      <c r="FM22" s="239"/>
      <c r="FN22" s="239"/>
      <c r="FO22" s="239"/>
      <c r="FP22" s="239"/>
      <c r="FQ22" s="239"/>
      <c r="FR22" s="239"/>
      <c r="FS22" s="239"/>
      <c r="FT22" s="239"/>
      <c r="FU22" s="239"/>
      <c r="FV22" s="239"/>
      <c r="FW22" s="239"/>
      <c r="FX22" s="239"/>
      <c r="FY22" s="239"/>
      <c r="FZ22" s="239"/>
      <c r="GA22" s="239"/>
      <c r="GB22" s="239"/>
      <c r="GC22" s="239"/>
      <c r="GD22" s="239"/>
      <c r="GE22" s="239"/>
      <c r="GF22" s="239"/>
      <c r="GG22" s="239"/>
      <c r="GH22" s="239"/>
      <c r="GI22" s="239"/>
      <c r="GJ22" s="239"/>
      <c r="GK22" s="239"/>
    </row>
    <row r="23" spans="1:193" x14ac:dyDescent="0.45">
      <c r="A23" s="267"/>
      <c r="B23" s="268"/>
      <c r="C23" s="283"/>
      <c r="D23" s="270"/>
      <c r="E23" s="270"/>
      <c r="F23" s="272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82"/>
      <c r="BG23" s="218"/>
      <c r="BH23" s="218"/>
      <c r="BI23" s="218"/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/>
      <c r="BU23" s="218"/>
      <c r="BV23" s="218"/>
      <c r="BW23" s="218"/>
      <c r="BX23" s="218"/>
      <c r="BY23" s="218"/>
      <c r="BZ23" s="218"/>
      <c r="CA23" s="218"/>
      <c r="CB23" s="218"/>
      <c r="CC23" s="218"/>
      <c r="CD23" s="218"/>
      <c r="CE23" s="218"/>
      <c r="CF23" s="218"/>
      <c r="CG23" s="218"/>
      <c r="CH23" s="218"/>
      <c r="CI23" s="218"/>
      <c r="CJ23" s="218"/>
      <c r="CK23" s="218"/>
      <c r="CL23" s="218"/>
      <c r="CM23" s="218"/>
      <c r="CN23" s="218"/>
      <c r="CO23" s="218"/>
      <c r="CP23" s="218"/>
      <c r="CQ23" s="218"/>
      <c r="CR23" s="218"/>
      <c r="CS23" s="218"/>
      <c r="CT23" s="218"/>
      <c r="CU23" s="218"/>
      <c r="CV23" s="218"/>
      <c r="CW23" s="218"/>
      <c r="CX23" s="218"/>
      <c r="CY23" s="218"/>
      <c r="CZ23" s="218"/>
      <c r="DA23" s="218"/>
      <c r="DB23" s="218"/>
      <c r="DC23" s="218"/>
      <c r="DD23" s="218"/>
      <c r="DE23" s="218"/>
      <c r="DF23" s="218"/>
      <c r="DG23" s="218"/>
      <c r="DH23" s="218"/>
      <c r="DI23" s="218"/>
      <c r="DJ23" s="218"/>
      <c r="DK23" s="218"/>
      <c r="DL23" s="218"/>
      <c r="DM23" s="218"/>
      <c r="DN23" s="218"/>
      <c r="DO23" s="218"/>
      <c r="DP23" s="218"/>
      <c r="DQ23" s="218"/>
      <c r="DR23" s="218"/>
      <c r="DS23" s="218"/>
      <c r="DT23" s="218"/>
      <c r="DU23" s="218"/>
      <c r="DV23" s="218"/>
      <c r="DW23" s="218"/>
      <c r="DX23" s="218"/>
      <c r="DY23" s="218"/>
      <c r="DZ23" s="218"/>
      <c r="EA23" s="218"/>
      <c r="EB23" s="218"/>
      <c r="EC23" s="218"/>
      <c r="ED23" s="218"/>
      <c r="EE23" s="218"/>
      <c r="EF23" s="218"/>
      <c r="EG23" s="218"/>
      <c r="EH23" s="218"/>
      <c r="EI23" s="218"/>
      <c r="EJ23" s="218"/>
      <c r="EK23" s="218"/>
      <c r="EL23" s="218"/>
      <c r="EM23" s="218"/>
      <c r="EN23" s="218"/>
      <c r="EO23" s="218"/>
      <c r="EP23" s="218"/>
      <c r="EQ23" s="218"/>
      <c r="ER23" s="218"/>
      <c r="ES23" s="218"/>
      <c r="ET23" s="218"/>
      <c r="EU23" s="218"/>
      <c r="EV23" s="218"/>
      <c r="EW23" s="218"/>
      <c r="EX23" s="218"/>
      <c r="EY23" s="218"/>
      <c r="EZ23" s="218"/>
      <c r="FA23" s="218"/>
      <c r="FB23" s="218"/>
      <c r="FC23" s="218"/>
      <c r="FD23" s="218"/>
      <c r="FE23" s="218"/>
      <c r="FF23" s="218"/>
      <c r="FG23" s="218"/>
      <c r="FH23" s="218"/>
      <c r="FI23" s="218"/>
      <c r="FJ23" s="218"/>
      <c r="FK23" s="218"/>
      <c r="FL23" s="218"/>
      <c r="FM23" s="218"/>
      <c r="FN23" s="218"/>
      <c r="FO23" s="218"/>
      <c r="FP23" s="218"/>
      <c r="FQ23" s="218"/>
      <c r="FR23" s="218"/>
      <c r="FS23" s="218"/>
      <c r="FT23" s="218"/>
      <c r="FU23" s="218"/>
      <c r="FV23" s="218"/>
      <c r="FW23" s="218"/>
      <c r="FX23" s="218"/>
      <c r="FY23" s="218"/>
      <c r="FZ23" s="218"/>
      <c r="GA23" s="218"/>
      <c r="GB23" s="218"/>
      <c r="GC23" s="218"/>
      <c r="GD23" s="218"/>
      <c r="GE23" s="218"/>
      <c r="GF23" s="218"/>
      <c r="GG23" s="218"/>
      <c r="GH23" s="218"/>
      <c r="GI23" s="218"/>
      <c r="GJ23" s="218"/>
      <c r="GK23" s="218"/>
    </row>
    <row r="24" spans="1:193" x14ac:dyDescent="0.45">
      <c r="A24" s="264" t="s">
        <v>191</v>
      </c>
      <c r="B24" s="248" t="s">
        <v>192</v>
      </c>
      <c r="C24" s="265"/>
      <c r="D24" s="249"/>
      <c r="E24" s="250"/>
      <c r="F24" s="288"/>
      <c r="G24" s="250"/>
      <c r="H24" s="250"/>
      <c r="I24" s="250"/>
      <c r="J24" s="250"/>
      <c r="K24" s="250"/>
      <c r="L24" s="288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  <c r="AX24" s="250"/>
      <c r="AY24" s="250"/>
      <c r="AZ24" s="250"/>
      <c r="BA24" s="250"/>
      <c r="BB24" s="250"/>
      <c r="BC24" s="250"/>
      <c r="BD24" s="250"/>
      <c r="BE24" s="250"/>
      <c r="BF24" s="251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8"/>
      <c r="GI24" s="218"/>
      <c r="GJ24" s="218"/>
      <c r="GK24" s="218"/>
    </row>
    <row r="25" spans="1:193" x14ac:dyDescent="0.45">
      <c r="A25" s="289" t="s">
        <v>193</v>
      </c>
      <c r="B25" s="268"/>
      <c r="C25" s="269"/>
      <c r="D25" s="290"/>
      <c r="E25" s="270"/>
      <c r="F25" s="272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55"/>
      <c r="X25" s="255"/>
      <c r="Y25" s="255"/>
      <c r="Z25" s="291"/>
      <c r="AA25" s="291"/>
      <c r="AB25" s="291"/>
      <c r="AC25" s="291"/>
      <c r="AD25" s="291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6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18"/>
      <c r="DD25" s="218"/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8"/>
      <c r="DR25" s="218"/>
      <c r="DS25" s="218"/>
      <c r="DT25" s="218"/>
      <c r="DU25" s="218"/>
      <c r="DV25" s="218"/>
      <c r="DW25" s="218"/>
      <c r="DX25" s="218"/>
      <c r="DY25" s="218"/>
      <c r="DZ25" s="218"/>
      <c r="EA25" s="218"/>
      <c r="EB25" s="218"/>
      <c r="EC25" s="218"/>
      <c r="ED25" s="218"/>
      <c r="EE25" s="218"/>
      <c r="EF25" s="218"/>
      <c r="EG25" s="218"/>
      <c r="EH25" s="218"/>
      <c r="EI25" s="218"/>
      <c r="EJ25" s="218"/>
      <c r="EK25" s="218"/>
      <c r="EL25" s="218"/>
      <c r="EM25" s="218"/>
      <c r="EN25" s="218"/>
      <c r="EO25" s="218"/>
      <c r="EP25" s="218"/>
      <c r="EQ25" s="218"/>
      <c r="ER25" s="218"/>
      <c r="ES25" s="218"/>
      <c r="ET25" s="218"/>
      <c r="EU25" s="218"/>
      <c r="EV25" s="218"/>
      <c r="EW25" s="218"/>
      <c r="EX25" s="218"/>
      <c r="EY25" s="218"/>
      <c r="EZ25" s="218"/>
      <c r="FA25" s="218"/>
      <c r="FB25" s="218"/>
      <c r="FC25" s="218"/>
      <c r="FD25" s="218"/>
      <c r="FE25" s="218"/>
      <c r="FF25" s="218"/>
      <c r="FG25" s="218"/>
      <c r="FH25" s="218"/>
      <c r="FI25" s="218"/>
      <c r="FJ25" s="218"/>
      <c r="FK25" s="218"/>
      <c r="FL25" s="218"/>
      <c r="FM25" s="218"/>
      <c r="FN25" s="218"/>
      <c r="FO25" s="218"/>
      <c r="FP25" s="218"/>
      <c r="FQ25" s="218"/>
      <c r="FR25" s="218"/>
      <c r="FS25" s="218"/>
      <c r="FT25" s="218"/>
      <c r="FU25" s="218"/>
      <c r="FV25" s="218"/>
      <c r="FW25" s="218"/>
      <c r="FX25" s="218"/>
      <c r="FY25" s="218"/>
      <c r="FZ25" s="218"/>
      <c r="GA25" s="218"/>
      <c r="GB25" s="218"/>
      <c r="GC25" s="218"/>
      <c r="GD25" s="218"/>
      <c r="GE25" s="218"/>
      <c r="GF25" s="218"/>
      <c r="GG25" s="218"/>
      <c r="GH25" s="218"/>
      <c r="GI25" s="218"/>
      <c r="GJ25" s="218"/>
      <c r="GK25" s="218"/>
    </row>
    <row r="26" spans="1:193" ht="25.5" customHeight="1" x14ac:dyDescent="0.45">
      <c r="A26" s="289" t="s">
        <v>194</v>
      </c>
      <c r="B26" s="268"/>
      <c r="C26" s="269"/>
      <c r="D26" s="290"/>
      <c r="E26" s="270"/>
      <c r="F26" s="272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55"/>
      <c r="X26" s="255"/>
      <c r="Y26" s="255"/>
      <c r="Z26" s="291"/>
      <c r="AA26" s="291"/>
      <c r="AB26" s="291"/>
      <c r="AC26" s="291"/>
      <c r="AD26" s="291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79"/>
      <c r="BA26" s="279"/>
      <c r="BB26" s="279"/>
      <c r="BC26" s="279"/>
      <c r="BD26" s="279"/>
      <c r="BE26" s="279"/>
      <c r="BF26" s="276"/>
    </row>
    <row r="27" spans="1:193" x14ac:dyDescent="0.45">
      <c r="B27" s="263"/>
      <c r="C27" s="292"/>
      <c r="D27" s="263"/>
      <c r="E27" s="293"/>
      <c r="F27" s="293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39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  <c r="DX27" s="218"/>
      <c r="DY27" s="218"/>
      <c r="DZ27" s="218"/>
      <c r="EA27" s="218"/>
      <c r="EB27" s="218"/>
      <c r="EC27" s="218"/>
      <c r="ED27" s="218"/>
      <c r="EE27" s="218"/>
      <c r="EF27" s="218"/>
      <c r="EG27" s="218"/>
      <c r="EH27" s="218"/>
      <c r="EI27" s="218"/>
      <c r="EJ27" s="218"/>
      <c r="EK27" s="218"/>
      <c r="EL27" s="218"/>
      <c r="EM27" s="218"/>
      <c r="EN27" s="218"/>
      <c r="EO27" s="218"/>
      <c r="EP27" s="218"/>
      <c r="EQ27" s="218"/>
      <c r="ER27" s="218"/>
      <c r="ES27" s="218"/>
      <c r="ET27" s="218"/>
      <c r="EU27" s="218"/>
      <c r="EV27" s="218"/>
      <c r="EW27" s="218"/>
      <c r="EX27" s="218"/>
      <c r="EY27" s="218"/>
      <c r="EZ27" s="218"/>
      <c r="FA27" s="218"/>
      <c r="FB27" s="218"/>
      <c r="FC27" s="218"/>
      <c r="FD27" s="218"/>
      <c r="FE27" s="218"/>
      <c r="FF27" s="218"/>
      <c r="FG27" s="218"/>
      <c r="FH27" s="218"/>
      <c r="FI27" s="218"/>
      <c r="FJ27" s="218"/>
      <c r="FK27" s="218"/>
      <c r="FL27" s="218"/>
      <c r="FM27" s="218"/>
      <c r="FN27" s="218"/>
      <c r="FO27" s="218"/>
      <c r="FP27" s="218"/>
      <c r="FQ27" s="218"/>
      <c r="FR27" s="218"/>
      <c r="FS27" s="218"/>
      <c r="FT27" s="218"/>
      <c r="FU27" s="218"/>
      <c r="FV27" s="218"/>
      <c r="FW27" s="218"/>
      <c r="FX27" s="218"/>
      <c r="FY27" s="218"/>
      <c r="FZ27" s="218"/>
      <c r="GA27" s="218"/>
      <c r="GB27" s="218"/>
      <c r="GC27" s="218"/>
      <c r="GD27" s="218"/>
      <c r="GE27" s="218"/>
      <c r="GF27" s="218"/>
      <c r="GG27" s="218"/>
      <c r="GH27" s="218"/>
      <c r="GI27" s="218"/>
      <c r="GJ27" s="218"/>
      <c r="GK27" s="218"/>
    </row>
    <row r="28" spans="1:193" x14ac:dyDescent="0.45">
      <c r="B28" s="263"/>
      <c r="C28" s="292"/>
      <c r="D28" s="263"/>
      <c r="E28" s="293"/>
      <c r="F28" s="293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39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</row>
    <row r="29" spans="1:193" x14ac:dyDescent="0.45">
      <c r="B29" s="295" t="s">
        <v>195</v>
      </c>
      <c r="C29" s="296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39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  <c r="EL29" s="218"/>
      <c r="EM29" s="218"/>
      <c r="EN29" s="218"/>
      <c r="EO29" s="218"/>
      <c r="EP29" s="218"/>
      <c r="EQ29" s="218"/>
      <c r="ER29" s="218"/>
      <c r="ES29" s="218"/>
      <c r="ET29" s="218"/>
      <c r="EU29" s="218"/>
      <c r="EV29" s="218"/>
      <c r="EW29" s="218"/>
      <c r="EX29" s="218"/>
      <c r="EY29" s="218"/>
      <c r="EZ29" s="218"/>
      <c r="FA29" s="218"/>
      <c r="FB29" s="218"/>
      <c r="FC29" s="218"/>
      <c r="FD29" s="218"/>
      <c r="FE29" s="218"/>
      <c r="FF29" s="218"/>
      <c r="FG29" s="218"/>
      <c r="FH29" s="218"/>
      <c r="FI29" s="218"/>
      <c r="FJ29" s="218"/>
      <c r="FK29" s="218"/>
      <c r="FL29" s="218"/>
      <c r="FM29" s="218"/>
      <c r="FN29" s="218"/>
      <c r="FO29" s="218"/>
      <c r="FP29" s="218"/>
      <c r="FQ29" s="218"/>
      <c r="FR29" s="218"/>
      <c r="FS29" s="218"/>
      <c r="FT29" s="218"/>
      <c r="FU29" s="218"/>
      <c r="FV29" s="218"/>
      <c r="FW29" s="218"/>
      <c r="FX29" s="218"/>
      <c r="FY29" s="218"/>
      <c r="FZ29" s="218"/>
      <c r="GA29" s="218"/>
      <c r="GB29" s="218"/>
      <c r="GC29" s="218"/>
      <c r="GD29" s="218"/>
      <c r="GE29" s="218"/>
      <c r="GF29" s="218"/>
      <c r="GG29" s="218"/>
      <c r="GH29" s="218"/>
      <c r="GI29" s="218"/>
      <c r="GJ29" s="218"/>
      <c r="GK29" s="218"/>
    </row>
    <row r="30" spans="1:193" x14ac:dyDescent="0.45">
      <c r="B30" s="298"/>
      <c r="C30" s="268" t="s">
        <v>196</v>
      </c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39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18"/>
      <c r="GF30" s="218"/>
      <c r="GG30" s="218"/>
      <c r="GH30" s="218"/>
      <c r="GI30" s="218"/>
      <c r="GJ30" s="218"/>
      <c r="GK30" s="218"/>
    </row>
    <row r="31" spans="1:193" x14ac:dyDescent="0.45">
      <c r="B31" s="299"/>
      <c r="C31" s="268" t="s">
        <v>197</v>
      </c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39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  <c r="CU31" s="218"/>
      <c r="CV31" s="218"/>
      <c r="CW31" s="218"/>
      <c r="CX31" s="218"/>
      <c r="CY31" s="218"/>
      <c r="CZ31" s="218"/>
      <c r="DA31" s="218"/>
      <c r="DB31" s="218"/>
      <c r="DC31" s="218"/>
      <c r="DD31" s="218"/>
      <c r="DE31" s="218"/>
      <c r="DF31" s="218"/>
      <c r="DG31" s="218"/>
      <c r="DH31" s="218"/>
      <c r="DI31" s="218"/>
      <c r="DJ31" s="218"/>
      <c r="DK31" s="218"/>
      <c r="DL31" s="218"/>
      <c r="DM31" s="218"/>
      <c r="DN31" s="218"/>
      <c r="DO31" s="218"/>
      <c r="DP31" s="218"/>
      <c r="DQ31" s="218"/>
      <c r="DR31" s="218"/>
      <c r="DS31" s="218"/>
      <c r="DT31" s="218"/>
      <c r="DU31" s="218"/>
      <c r="DV31" s="218"/>
      <c r="DW31" s="218"/>
      <c r="DX31" s="218"/>
      <c r="DY31" s="218"/>
      <c r="DZ31" s="218"/>
      <c r="EA31" s="218"/>
      <c r="EB31" s="218"/>
      <c r="EC31" s="218"/>
      <c r="ED31" s="218"/>
      <c r="EE31" s="218"/>
      <c r="EF31" s="218"/>
      <c r="EG31" s="218"/>
      <c r="EH31" s="218"/>
      <c r="EI31" s="218"/>
      <c r="EJ31" s="218"/>
      <c r="EK31" s="218"/>
      <c r="EL31" s="218"/>
      <c r="EM31" s="218"/>
      <c r="EN31" s="218"/>
      <c r="EO31" s="218"/>
      <c r="EP31" s="218"/>
      <c r="EQ31" s="218"/>
      <c r="ER31" s="218"/>
      <c r="ES31" s="218"/>
      <c r="ET31" s="218"/>
      <c r="EU31" s="218"/>
      <c r="EV31" s="218"/>
      <c r="EW31" s="218"/>
      <c r="EX31" s="218"/>
      <c r="EY31" s="218"/>
      <c r="EZ31" s="218"/>
      <c r="FA31" s="218"/>
      <c r="FB31" s="218"/>
      <c r="FC31" s="218"/>
      <c r="FD31" s="218"/>
      <c r="FE31" s="218"/>
      <c r="FF31" s="218"/>
      <c r="FG31" s="218"/>
      <c r="FH31" s="218"/>
      <c r="FI31" s="218"/>
      <c r="FJ31" s="218"/>
      <c r="FK31" s="218"/>
      <c r="FL31" s="218"/>
      <c r="FM31" s="218"/>
      <c r="FN31" s="218"/>
      <c r="FO31" s="218"/>
      <c r="FP31" s="218"/>
      <c r="FQ31" s="218"/>
      <c r="FR31" s="218"/>
      <c r="FS31" s="218"/>
      <c r="FT31" s="218"/>
      <c r="FU31" s="218"/>
      <c r="FV31" s="218"/>
      <c r="FW31" s="218"/>
      <c r="FX31" s="218"/>
      <c r="FY31" s="218"/>
      <c r="FZ31" s="218"/>
      <c r="GA31" s="218"/>
      <c r="GB31" s="218"/>
      <c r="GC31" s="218"/>
      <c r="GD31" s="218"/>
      <c r="GE31" s="218"/>
      <c r="GF31" s="218"/>
      <c r="GG31" s="218"/>
      <c r="GH31" s="218"/>
      <c r="GI31" s="218"/>
      <c r="GJ31" s="218"/>
      <c r="GK31" s="218"/>
    </row>
    <row r="32" spans="1:193" x14ac:dyDescent="0.45">
      <c r="B32" s="300"/>
      <c r="C32" s="268" t="s">
        <v>198</v>
      </c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39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8"/>
      <c r="GI32" s="218"/>
      <c r="GJ32" s="218"/>
      <c r="GK32" s="218"/>
    </row>
    <row r="33" spans="1:193" x14ac:dyDescent="0.45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218"/>
      <c r="DM33" s="218"/>
      <c r="DN33" s="218"/>
      <c r="DO33" s="218"/>
      <c r="DP33" s="218"/>
      <c r="DQ33" s="218"/>
      <c r="DR33" s="218"/>
      <c r="DS33" s="218"/>
      <c r="DT33" s="218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8"/>
      <c r="ET33" s="218"/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8"/>
      <c r="FF33" s="218"/>
      <c r="FG33" s="218"/>
      <c r="FH33" s="218"/>
      <c r="FI33" s="218"/>
      <c r="FJ33" s="218"/>
      <c r="FK33" s="218"/>
      <c r="FL33" s="218"/>
      <c r="FM33" s="218"/>
      <c r="FN33" s="218"/>
      <c r="FO33" s="218"/>
      <c r="FP33" s="218"/>
      <c r="FQ33" s="218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218"/>
      <c r="GE33" s="218"/>
      <c r="GF33" s="218"/>
      <c r="GG33" s="218"/>
      <c r="GH33" s="218"/>
      <c r="GI33" s="218"/>
      <c r="GJ33" s="218"/>
      <c r="GK33" s="218"/>
    </row>
    <row r="35" spans="1:193" ht="14.65" thickBot="1" x14ac:dyDescent="0.5"/>
    <row r="36" spans="1:193" ht="14.65" thickBot="1" x14ac:dyDescent="0.5">
      <c r="A36" s="301" t="s">
        <v>199</v>
      </c>
      <c r="B36" s="302"/>
      <c r="C36" s="302"/>
      <c r="D36" s="302"/>
      <c r="E36" s="302"/>
      <c r="F36" s="302"/>
      <c r="G36" s="303"/>
    </row>
    <row r="37" spans="1:193" x14ac:dyDescent="0.45">
      <c r="A37" s="304"/>
      <c r="B37" s="305"/>
      <c r="C37" s="305"/>
      <c r="D37" s="305"/>
      <c r="E37" s="305"/>
      <c r="F37" s="305"/>
      <c r="G37" s="306"/>
    </row>
    <row r="38" spans="1:193" x14ac:dyDescent="0.45">
      <c r="A38" s="304"/>
      <c r="B38" s="305"/>
      <c r="C38" s="305"/>
      <c r="D38" s="305"/>
      <c r="E38" s="305"/>
      <c r="F38" s="305"/>
      <c r="G38" s="306"/>
    </row>
    <row r="39" spans="1:193" x14ac:dyDescent="0.45">
      <c r="A39" s="304"/>
      <c r="B39" s="305"/>
      <c r="C39" s="307"/>
      <c r="D39" s="305"/>
      <c r="E39" s="305"/>
      <c r="F39" s="305"/>
      <c r="G39" s="306"/>
    </row>
    <row r="40" spans="1:193" x14ac:dyDescent="0.45">
      <c r="A40" s="304"/>
      <c r="B40" s="305"/>
      <c r="C40" s="305"/>
      <c r="D40" s="305"/>
      <c r="E40" s="305"/>
      <c r="F40" s="305"/>
      <c r="G40" s="306"/>
    </row>
    <row r="41" spans="1:193" x14ac:dyDescent="0.45">
      <c r="A41" s="304"/>
      <c r="B41" s="305"/>
      <c r="C41" s="305"/>
      <c r="D41" s="305"/>
      <c r="E41" s="305"/>
      <c r="F41" s="305"/>
      <c r="G41" s="306"/>
    </row>
    <row r="42" spans="1:193" x14ac:dyDescent="0.45">
      <c r="A42" s="304"/>
      <c r="B42" s="305"/>
      <c r="D42" s="305"/>
      <c r="E42" s="305"/>
      <c r="F42" s="305"/>
      <c r="G42" s="306"/>
    </row>
    <row r="43" spans="1:193" x14ac:dyDescent="0.45">
      <c r="A43" s="304"/>
      <c r="B43" s="305"/>
      <c r="C43" s="305"/>
      <c r="D43" s="305"/>
      <c r="E43" s="305"/>
      <c r="F43" s="305"/>
      <c r="G43" s="306"/>
    </row>
    <row r="44" spans="1:193" x14ac:dyDescent="0.45">
      <c r="A44" s="304"/>
      <c r="B44" s="305"/>
      <c r="C44" s="305"/>
      <c r="D44" s="305"/>
      <c r="E44" s="305"/>
      <c r="F44" s="305"/>
      <c r="G44" s="306"/>
    </row>
    <row r="45" spans="1:193" x14ac:dyDescent="0.45">
      <c r="A45" s="304"/>
      <c r="B45" s="305"/>
      <c r="C45" s="305"/>
      <c r="D45" s="305"/>
      <c r="E45" s="305"/>
      <c r="F45" s="305"/>
      <c r="G45" s="306"/>
    </row>
    <row r="46" spans="1:193" ht="14.65" thickBot="1" x14ac:dyDescent="0.5">
      <c r="A46" s="308"/>
      <c r="B46" s="309"/>
      <c r="C46" s="309"/>
      <c r="D46" s="309"/>
      <c r="E46" s="309"/>
      <c r="F46" s="309"/>
      <c r="G46" s="310"/>
    </row>
  </sheetData>
  <mergeCells count="17">
    <mergeCell ref="AF3:AJ3"/>
    <mergeCell ref="F3:J3"/>
    <mergeCell ref="A1:E1"/>
    <mergeCell ref="A3:A4"/>
    <mergeCell ref="B3:B4"/>
    <mergeCell ref="C3:C4"/>
    <mergeCell ref="D3:D4"/>
    <mergeCell ref="K3:N3"/>
    <mergeCell ref="O3:R3"/>
    <mergeCell ref="S3:W3"/>
    <mergeCell ref="X3:AA3"/>
    <mergeCell ref="AB3:AE3"/>
    <mergeCell ref="AT3:AW3"/>
    <mergeCell ref="BB3:BE3"/>
    <mergeCell ref="AX3:BA3"/>
    <mergeCell ref="AK3:AN3"/>
    <mergeCell ref="AO3:AS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23"/>
  <sheetViews>
    <sheetView zoomScale="83" zoomScaleNormal="83" workbookViewId="0">
      <pane xSplit="2" ySplit="5" topLeftCell="C6" activePane="bottomRight" state="frozen"/>
      <selection pane="topRight" activeCell="D1" sqref="D1"/>
      <selection pane="bottomLeft" activeCell="A8" sqref="A8"/>
      <selection pane="bottomRight" activeCell="D24" sqref="D24"/>
    </sheetView>
  </sheetViews>
  <sheetFormatPr defaultRowHeight="14.25" x14ac:dyDescent="0.45"/>
  <cols>
    <col min="2" max="2" width="49.265625" customWidth="1"/>
    <col min="3" max="3" width="24.73046875" bestFit="1" customWidth="1"/>
    <col min="4" max="4" width="17" customWidth="1"/>
  </cols>
  <sheetData>
    <row r="1" spans="1:128" ht="15" customHeight="1" x14ac:dyDescent="0.45">
      <c r="A1" s="339" t="s">
        <v>200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</row>
    <row r="2" spans="1:128" ht="9" customHeight="1" thickBot="1" x14ac:dyDescent="0.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</row>
    <row r="3" spans="1:128" ht="26.25" customHeight="1" thickBot="1" x14ac:dyDescent="0.5">
      <c r="A3" s="340"/>
      <c r="B3" s="342" t="s">
        <v>150</v>
      </c>
      <c r="C3" s="344" t="s">
        <v>151</v>
      </c>
      <c r="D3" s="311" t="s">
        <v>201</v>
      </c>
      <c r="E3" s="346" t="s">
        <v>202</v>
      </c>
      <c r="F3" s="338"/>
      <c r="G3" s="338"/>
      <c r="H3" s="338"/>
      <c r="I3" s="347" t="s">
        <v>203</v>
      </c>
      <c r="J3" s="333"/>
      <c r="K3" s="333"/>
      <c r="L3" s="333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</row>
    <row r="4" spans="1:128" ht="14.65" thickBot="1" x14ac:dyDescent="0.5">
      <c r="A4" s="341"/>
      <c r="B4" s="343"/>
      <c r="C4" s="345"/>
      <c r="D4" s="312"/>
      <c r="E4" s="223" t="s">
        <v>204</v>
      </c>
      <c r="F4" s="223" t="s">
        <v>205</v>
      </c>
      <c r="G4" s="223" t="s">
        <v>206</v>
      </c>
      <c r="H4" s="223" t="s">
        <v>207</v>
      </c>
      <c r="I4" s="223" t="s">
        <v>204</v>
      </c>
      <c r="J4" s="223" t="s">
        <v>205</v>
      </c>
      <c r="K4" s="223" t="s">
        <v>206</v>
      </c>
      <c r="L4" s="223" t="s">
        <v>207</v>
      </c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21"/>
      <c r="DD4" s="221"/>
      <c r="DE4" s="221"/>
      <c r="DF4" s="221"/>
      <c r="DG4" s="221"/>
      <c r="DH4" s="221"/>
      <c r="DI4" s="221"/>
      <c r="DJ4" s="221"/>
      <c r="DK4" s="221"/>
      <c r="DL4" s="221"/>
      <c r="DM4" s="221"/>
      <c r="DN4" s="221"/>
      <c r="DO4" s="221"/>
      <c r="DP4" s="221"/>
      <c r="DQ4" s="221"/>
      <c r="DR4" s="221"/>
      <c r="DS4" s="221"/>
      <c r="DT4" s="221"/>
      <c r="DU4" s="221"/>
      <c r="DV4" s="221"/>
      <c r="DW4" s="221"/>
      <c r="DX4" s="221"/>
    </row>
    <row r="5" spans="1:128" ht="14.65" thickBot="1" x14ac:dyDescent="0.5">
      <c r="A5" s="221"/>
      <c r="B5" s="227"/>
      <c r="C5" s="228"/>
      <c r="D5" s="228"/>
      <c r="E5" s="229"/>
      <c r="F5" s="230"/>
      <c r="G5" s="230"/>
      <c r="H5" s="230"/>
      <c r="I5" s="230"/>
      <c r="J5" s="230"/>
      <c r="K5" s="230"/>
      <c r="L5" s="230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21"/>
      <c r="DD5" s="221"/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1"/>
      <c r="DV5" s="221"/>
      <c r="DW5" s="221"/>
      <c r="DX5" s="221"/>
    </row>
    <row r="6" spans="1:128" ht="14.65" thickBot="1" x14ac:dyDescent="0.5">
      <c r="A6" s="232"/>
      <c r="B6" s="234"/>
      <c r="C6" s="235"/>
      <c r="D6" s="235"/>
      <c r="E6" s="236"/>
      <c r="F6" s="237"/>
      <c r="G6" s="237"/>
      <c r="H6" s="237"/>
      <c r="I6" s="237"/>
      <c r="J6" s="237"/>
      <c r="K6" s="237"/>
      <c r="L6" s="237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</row>
    <row r="7" spans="1:128" x14ac:dyDescent="0.45">
      <c r="A7" s="240"/>
      <c r="B7" s="269" t="s">
        <v>181</v>
      </c>
      <c r="C7" s="269" t="s">
        <v>182</v>
      </c>
      <c r="D7" s="269"/>
      <c r="E7" s="284"/>
      <c r="F7" s="273"/>
      <c r="G7" s="273"/>
      <c r="H7" s="277"/>
      <c r="I7" s="284"/>
      <c r="J7" s="273"/>
      <c r="K7" s="273"/>
      <c r="L7" s="27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</row>
    <row r="8" spans="1:128" x14ac:dyDescent="0.45">
      <c r="A8" s="240"/>
      <c r="B8" s="277" t="s">
        <v>184</v>
      </c>
      <c r="C8" s="277" t="s">
        <v>208</v>
      </c>
      <c r="D8" s="277"/>
      <c r="E8" s="279"/>
      <c r="F8" s="285"/>
      <c r="G8" s="279"/>
      <c r="H8" s="269"/>
      <c r="I8" s="279"/>
      <c r="J8" s="285"/>
      <c r="K8" s="279"/>
      <c r="L8" s="27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  <c r="DG8" s="239"/>
      <c r="DH8" s="239"/>
      <c r="DI8" s="239"/>
      <c r="DJ8" s="239"/>
      <c r="DK8" s="239"/>
      <c r="DL8" s="239"/>
      <c r="DM8" s="239"/>
      <c r="DN8" s="239"/>
      <c r="DO8" s="239"/>
      <c r="DP8" s="239"/>
      <c r="DQ8" s="239"/>
      <c r="DR8" s="239"/>
      <c r="DS8" s="239"/>
      <c r="DT8" s="239"/>
      <c r="DU8" s="239"/>
      <c r="DV8" s="239"/>
      <c r="DW8" s="239"/>
      <c r="DX8" s="239"/>
    </row>
    <row r="9" spans="1:128" x14ac:dyDescent="0.45">
      <c r="A9" s="240"/>
      <c r="B9" s="269" t="s">
        <v>186</v>
      </c>
      <c r="C9" s="269" t="s">
        <v>146</v>
      </c>
      <c r="D9" s="269"/>
      <c r="E9" s="279"/>
      <c r="F9" s="285"/>
      <c r="G9" s="279"/>
      <c r="H9" s="269"/>
      <c r="I9" s="279"/>
      <c r="J9" s="285"/>
      <c r="K9" s="279"/>
      <c r="L9" s="27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  <c r="CQ9" s="239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</row>
    <row r="10" spans="1:128" x14ac:dyDescent="0.45">
      <c r="A10" s="240"/>
      <c r="B10" s="269" t="s">
        <v>209</v>
      </c>
      <c r="C10" s="269" t="s">
        <v>210</v>
      </c>
      <c r="D10" s="269"/>
      <c r="E10" s="279"/>
      <c r="F10" s="279"/>
      <c r="G10" s="286"/>
      <c r="H10" s="279"/>
      <c r="I10" s="279"/>
      <c r="J10" s="279"/>
      <c r="K10" s="286"/>
      <c r="L10" s="27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</row>
    <row r="11" spans="1:128" x14ac:dyDescent="0.45">
      <c r="A11" s="240"/>
      <c r="B11" s="283" t="s">
        <v>211</v>
      </c>
      <c r="C11" s="283" t="s">
        <v>212</v>
      </c>
      <c r="D11" s="283"/>
      <c r="E11" s="279"/>
      <c r="F11" s="279"/>
      <c r="G11" s="287"/>
      <c r="H11" s="279"/>
      <c r="I11" s="279"/>
      <c r="J11" s="279"/>
      <c r="K11" s="287"/>
      <c r="L11" s="27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</row>
    <row r="12" spans="1:128" x14ac:dyDescent="0.45">
      <c r="A12" s="240"/>
      <c r="B12" s="283" t="s">
        <v>190</v>
      </c>
      <c r="C12" s="283" t="s">
        <v>213</v>
      </c>
      <c r="D12" s="279"/>
      <c r="E12" s="279"/>
      <c r="F12" s="279"/>
      <c r="G12" s="279"/>
      <c r="H12" s="281"/>
      <c r="I12" s="279"/>
      <c r="J12" s="279"/>
      <c r="K12" s="279"/>
      <c r="L12" s="281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</row>
    <row r="14" spans="1:128" x14ac:dyDescent="0.45">
      <c r="B14" s="174" t="s">
        <v>214</v>
      </c>
    </row>
    <row r="15" spans="1:128" x14ac:dyDescent="0.45">
      <c r="B15" s="177" t="s">
        <v>215</v>
      </c>
    </row>
    <row r="16" spans="1:128" x14ac:dyDescent="0.45">
      <c r="B16" s="177" t="s">
        <v>216</v>
      </c>
    </row>
    <row r="17" spans="1:2" x14ac:dyDescent="0.45">
      <c r="B17" s="177" t="s">
        <v>217</v>
      </c>
    </row>
    <row r="18" spans="1:2" x14ac:dyDescent="0.45">
      <c r="B18" s="177" t="s">
        <v>218</v>
      </c>
    </row>
    <row r="19" spans="1:2" x14ac:dyDescent="0.45">
      <c r="B19" s="174" t="s">
        <v>219</v>
      </c>
    </row>
    <row r="20" spans="1:2" x14ac:dyDescent="0.45">
      <c r="A20" s="314" t="s">
        <v>223</v>
      </c>
      <c r="B20" s="177" t="s">
        <v>220</v>
      </c>
    </row>
    <row r="21" spans="1:2" ht="71.25" x14ac:dyDescent="0.45">
      <c r="A21" s="314" t="s">
        <v>224</v>
      </c>
      <c r="B21" s="313" t="s">
        <v>222</v>
      </c>
    </row>
    <row r="22" spans="1:2" x14ac:dyDescent="0.45">
      <c r="A22" s="314" t="s">
        <v>178</v>
      </c>
      <c r="B22" s="177" t="s">
        <v>221</v>
      </c>
    </row>
    <row r="23" spans="1:2" x14ac:dyDescent="0.45">
      <c r="B23" s="177"/>
    </row>
  </sheetData>
  <mergeCells count="6">
    <mergeCell ref="A1:L1"/>
    <mergeCell ref="A3:A4"/>
    <mergeCell ref="B3:B4"/>
    <mergeCell ref="C3:C4"/>
    <mergeCell ref="E3:H3"/>
    <mergeCell ref="I3:L3"/>
  </mergeCell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187F271E6764BA7C3A6A48E0CBADB" ma:contentTypeVersion="35" ma:contentTypeDescription="Een nieuw document maken." ma:contentTypeScope="" ma:versionID="5a45db7a20a3bfd386bbeffbe9684c82">
  <xsd:schema xmlns:xsd="http://www.w3.org/2001/XMLSchema" xmlns:xs="http://www.w3.org/2001/XMLSchema" xmlns:p="http://schemas.microsoft.com/office/2006/metadata/properties" xmlns:ns2="ec9541f1-3b43-482c-a8de-1b403dece07c" xmlns:ns3="bf4a096b-ecb1-4e85-a1e0-80c521e034ab" xmlns:ns4="18bc3f94-dfc0-4b96-9f8a-0e5bbfb16367" targetNamespace="http://schemas.microsoft.com/office/2006/metadata/properties" ma:root="true" ma:fieldsID="197f057da2bd74d37fac2ca51dc33b96" ns2:_="" ns3:_="" ns4:_="">
    <xsd:import namespace="ec9541f1-3b43-482c-a8de-1b403dece07c"/>
    <xsd:import namespace="bf4a096b-ecb1-4e85-a1e0-80c521e034ab"/>
    <xsd:import namespace="18bc3f94-dfc0-4b96-9f8a-0e5bbfb163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541f1-3b43-482c-a8de-1b403dece0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6" nillable="true" ma:displayName="Taxonomy Catch All Column" ma:hidden="true" ma:list="{1ba9669f-fda5-44cb-9829-f15bd6b779fc}" ma:internalName="TaxCatchAll" ma:showField="CatchAllData" ma:web="ec9541f1-3b43-482c-a8de-1b403dece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096b-ecb1-4e85-a1e0-80c521e034ab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3f94-dfc0-4b96-9f8a-0e5bbfb16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92248758-2269-4e27-a668-b0982aada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9541f1-3b43-482c-a8de-1b403dece07c" xsi:nil="true"/>
    <lcf76f155ced4ddcb4097134ff3c332f xmlns="18bc3f94-dfc0-4b96-9f8a-0e5bbfb163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FED765-485E-4229-8D28-50D15365A973}"/>
</file>

<file path=customXml/itemProps2.xml><?xml version="1.0" encoding="utf-8"?>
<ds:datastoreItem xmlns:ds="http://schemas.openxmlformats.org/officeDocument/2006/customXml" ds:itemID="{8919236B-8EC5-40E9-B7FA-FE5E27E7852E}"/>
</file>

<file path=customXml/itemProps3.xml><?xml version="1.0" encoding="utf-8"?>
<ds:datastoreItem xmlns:ds="http://schemas.openxmlformats.org/officeDocument/2006/customXml" ds:itemID="{E4D79923-1F8D-4652-AEE1-34A3977F6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Vb Begroting</vt:lpstr>
      <vt:lpstr>vb Urenstaat</vt:lpstr>
      <vt:lpstr>vb Weekplan</vt:lpstr>
      <vt:lpstr>Vb Beheerritme</vt:lpstr>
      <vt:lpstr>'Vb Begroting'!Afdrukbereik</vt:lpstr>
    </vt:vector>
  </TitlesOfParts>
  <Company>Bernhoven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Walsteijn</dc:creator>
  <cp:lastModifiedBy>Corrie van der Ende</cp:lastModifiedBy>
  <dcterms:created xsi:type="dcterms:W3CDTF">2025-03-04T15:35:51Z</dcterms:created>
  <dcterms:modified xsi:type="dcterms:W3CDTF">2025-03-06T12:23:39Z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0x010100DB7187F271E6764BA7C3A6A48E0CBADB</vt:lpwstr>
  </property>
</Properties>
</file>